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60" yWindow="30" windowWidth="9720" windowHeight="7320" activeTab="12"/>
  </bookViews>
  <sheets>
    <sheet name="Aug" sheetId="6" r:id="rId1"/>
    <sheet name="Sep" sheetId="19" r:id="rId2"/>
    <sheet name="Oct" sheetId="20" r:id="rId3"/>
    <sheet name="Nov" sheetId="21" r:id="rId4"/>
    <sheet name="Dec" sheetId="22" r:id="rId5"/>
    <sheet name="Jan" sheetId="23" r:id="rId6"/>
    <sheet name="Feb" sheetId="24" r:id="rId7"/>
    <sheet name="Mar" sheetId="25" r:id="rId8"/>
    <sheet name="Apr" sheetId="26" r:id="rId9"/>
    <sheet name="May" sheetId="27" r:id="rId10"/>
    <sheet name="Jun" sheetId="28" r:id="rId11"/>
    <sheet name="Jul" sheetId="29" r:id="rId12"/>
    <sheet name="Sum" sheetId="30" r:id="rId13"/>
    <sheet name="Temp" sheetId="31" r:id="rId14"/>
  </sheets>
  <calcPr calcId="145621"/>
</workbook>
</file>

<file path=xl/calcChain.xml><?xml version="1.0" encoding="utf-8"?>
<calcChain xmlns="http://schemas.openxmlformats.org/spreadsheetml/2006/main">
  <c r="I35" i="22" l="1"/>
  <c r="I37" i="22" s="1"/>
  <c r="B35" i="29"/>
  <c r="M4" i="30" s="1"/>
  <c r="C35" i="29"/>
  <c r="M5" i="30" s="1"/>
  <c r="D35" i="29"/>
  <c r="M8" i="30" s="1"/>
  <c r="E35" i="29"/>
  <c r="M9" i="30" s="1"/>
  <c r="F35" i="29"/>
  <c r="M10" i="30" s="1"/>
  <c r="G35" i="29"/>
  <c r="M11" i="30" s="1"/>
  <c r="H34" i="28"/>
  <c r="I35" i="20"/>
  <c r="I34" i="21"/>
  <c r="I35" i="23"/>
  <c r="I33" i="24"/>
  <c r="I35" i="24" s="1"/>
  <c r="H35" i="6"/>
  <c r="H37" i="6" s="1"/>
  <c r="I35" i="6"/>
  <c r="I37" i="6" s="1"/>
  <c r="B35" i="6"/>
  <c r="B3" i="31" s="1"/>
  <c r="B34" i="19"/>
  <c r="C4" i="30" s="1"/>
  <c r="C35" i="6"/>
  <c r="B5" i="30" s="1"/>
  <c r="C34" i="19"/>
  <c r="B34" i="21"/>
  <c r="B35" i="20"/>
  <c r="D4" i="30" s="1"/>
  <c r="B35" i="22"/>
  <c r="F4" i="30" s="1"/>
  <c r="B35" i="23"/>
  <c r="G4" i="30" s="1"/>
  <c r="B33" i="24"/>
  <c r="H3" i="31" s="1"/>
  <c r="B35" i="25"/>
  <c r="I3" i="31" s="1"/>
  <c r="B34" i="26"/>
  <c r="J4" i="30" s="1"/>
  <c r="C35" i="27"/>
  <c r="K4" i="31" s="1"/>
  <c r="C34" i="28"/>
  <c r="L5" i="30" s="1"/>
  <c r="C34" i="21"/>
  <c r="E5" i="30" s="1"/>
  <c r="C35" i="20"/>
  <c r="D4" i="31" s="1"/>
  <c r="C35" i="22"/>
  <c r="F4" i="31" s="1"/>
  <c r="C35" i="23"/>
  <c r="G5" i="30" s="1"/>
  <c r="C33" i="24"/>
  <c r="H5" i="30" s="1"/>
  <c r="C35" i="25"/>
  <c r="I5" i="30" s="1"/>
  <c r="C34" i="26"/>
  <c r="J4" i="31" s="1"/>
  <c r="D35" i="6"/>
  <c r="D37" i="6" s="1"/>
  <c r="D35" i="20"/>
  <c r="D8" i="30" s="1"/>
  <c r="D34" i="21"/>
  <c r="E8" i="30" s="1"/>
  <c r="D35" i="22"/>
  <c r="F8" i="30" s="1"/>
  <c r="D35" i="23"/>
  <c r="G8" i="30" s="1"/>
  <c r="D33" i="24"/>
  <c r="H8" i="30" s="1"/>
  <c r="D35" i="25"/>
  <c r="D35" i="27"/>
  <c r="D34" i="28"/>
  <c r="E35" i="6"/>
  <c r="E37" i="6" s="1"/>
  <c r="E35" i="20"/>
  <c r="E34" i="21"/>
  <c r="E35" i="22"/>
  <c r="E35" i="23"/>
  <c r="G9" i="30" s="1"/>
  <c r="E33" i="24"/>
  <c r="H9" i="30" s="1"/>
  <c r="E35" i="25"/>
  <c r="E35" i="27"/>
  <c r="E34" i="28"/>
  <c r="F35" i="6"/>
  <c r="F37" i="6" s="1"/>
  <c r="F35" i="20"/>
  <c r="D10" i="30" s="1"/>
  <c r="F34" i="21"/>
  <c r="E10" i="30" s="1"/>
  <c r="F35" i="22"/>
  <c r="F10" i="30" s="1"/>
  <c r="F35" i="23"/>
  <c r="F33" i="24"/>
  <c r="F35" i="25"/>
  <c r="I10" i="30" s="1"/>
  <c r="F35" i="27"/>
  <c r="K10" i="30" s="1"/>
  <c r="F34" i="28"/>
  <c r="G35" i="6"/>
  <c r="G37" i="6" s="1"/>
  <c r="G35" i="20"/>
  <c r="D11" i="30" s="1"/>
  <c r="G34" i="21"/>
  <c r="E11" i="30" s="1"/>
  <c r="G35" i="22"/>
  <c r="F11" i="30" s="1"/>
  <c r="G35" i="23"/>
  <c r="G11" i="30" s="1"/>
  <c r="G33" i="24"/>
  <c r="H11" i="30" s="1"/>
  <c r="G35" i="25"/>
  <c r="G35" i="27"/>
  <c r="G34" i="28"/>
  <c r="H35" i="22"/>
  <c r="H33" i="24"/>
  <c r="I35" i="25"/>
  <c r="I35" i="27"/>
  <c r="I34" i="28"/>
  <c r="H35" i="20"/>
  <c r="H34" i="21"/>
  <c r="H35" i="23"/>
  <c r="H35" i="25"/>
  <c r="H35" i="27"/>
  <c r="D34" i="26"/>
  <c r="E34" i="26"/>
  <c r="F34" i="26"/>
  <c r="J10" i="30" s="1"/>
  <c r="G34" i="26"/>
  <c r="H34" i="26"/>
  <c r="I34" i="26"/>
  <c r="A4" i="26"/>
  <c r="A5" i="26" s="1"/>
  <c r="A6" i="26" s="1"/>
  <c r="A7" i="26" s="1"/>
  <c r="A8" i="26" s="1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C35" i="26"/>
  <c r="J7" i="30" s="1"/>
  <c r="B35" i="26"/>
  <c r="J5" i="31" s="1"/>
  <c r="D34" i="19"/>
  <c r="E34" i="19"/>
  <c r="F34" i="19"/>
  <c r="C10" i="30" s="1"/>
  <c r="G34" i="19"/>
  <c r="H34" i="19"/>
  <c r="I34" i="19"/>
  <c r="I36" i="19" s="1"/>
  <c r="I37" i="20" s="1"/>
  <c r="I36" i="21" s="1"/>
  <c r="A4" i="6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B36" i="6"/>
  <c r="B6" i="30" s="1"/>
  <c r="C36" i="6"/>
  <c r="B7" i="30" s="1"/>
  <c r="A4" i="22"/>
  <c r="A5" i="22" s="1"/>
  <c r="A6" i="22" s="1"/>
  <c r="A7" i="22" s="1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C36" i="22"/>
  <c r="F7" i="30" s="1"/>
  <c r="B36" i="22"/>
  <c r="F6" i="30" s="1"/>
  <c r="A4" i="24"/>
  <c r="A5" i="24" s="1"/>
  <c r="A6" i="24" s="1"/>
  <c r="A7" i="24" s="1"/>
  <c r="A8" i="24" s="1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C34" i="24"/>
  <c r="H7" i="30" s="1"/>
  <c r="B34" i="24"/>
  <c r="H5" i="31" s="1"/>
  <c r="A4" i="23"/>
  <c r="A5" i="23" s="1"/>
  <c r="A6" i="23" s="1"/>
  <c r="A7" i="23" s="1"/>
  <c r="A8" i="23" s="1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C36" i="23"/>
  <c r="G7" i="30" s="1"/>
  <c r="B36" i="23"/>
  <c r="G5" i="31" s="1"/>
  <c r="H35" i="29"/>
  <c r="I35" i="29"/>
  <c r="F38" i="29"/>
  <c r="A4" i="29"/>
  <c r="A5" i="29" s="1"/>
  <c r="A6" i="29" s="1"/>
  <c r="A7" i="29" s="1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2" i="29" s="1"/>
  <c r="A33" i="29" s="1"/>
  <c r="C36" i="29"/>
  <c r="M6" i="31" s="1"/>
  <c r="B36" i="29"/>
  <c r="M5" i="31" s="1"/>
  <c r="B34" i="28"/>
  <c r="L3" i="31" s="1"/>
  <c r="A4" i="28"/>
  <c r="A5" i="28" s="1"/>
  <c r="A6" i="28" s="1"/>
  <c r="A7" i="28" s="1"/>
  <c r="A8" i="28" s="1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C35" i="28"/>
  <c r="L6" i="31" s="1"/>
  <c r="B35" i="28"/>
  <c r="L6" i="30" s="1"/>
  <c r="A4" i="25"/>
  <c r="A5" i="25"/>
  <c r="A6" i="25" s="1"/>
  <c r="A7" i="25" s="1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C36" i="25"/>
  <c r="I7" i="30" s="1"/>
  <c r="B36" i="25"/>
  <c r="I6" i="30" s="1"/>
  <c r="B35" i="27"/>
  <c r="K3" i="31" s="1"/>
  <c r="A4" i="27"/>
  <c r="A5" i="27" s="1"/>
  <c r="A6" i="27" s="1"/>
  <c r="A7" i="27" s="1"/>
  <c r="A8" i="27" s="1"/>
  <c r="A9" i="27" s="1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C36" i="27"/>
  <c r="K6" i="31" s="1"/>
  <c r="B36" i="27"/>
  <c r="K6" i="30" s="1"/>
  <c r="A4" i="21"/>
  <c r="A5" i="21" s="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C35" i="21"/>
  <c r="E7" i="30" s="1"/>
  <c r="B35" i="21"/>
  <c r="E6" i="30" s="1"/>
  <c r="A4" i="20"/>
  <c r="A5" i="20" s="1"/>
  <c r="A6" i="20" s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C36" i="20"/>
  <c r="D7" i="30" s="1"/>
  <c r="B36" i="20"/>
  <c r="D6" i="30" s="1"/>
  <c r="A4" i="19"/>
  <c r="A5" i="19" s="1"/>
  <c r="A6" i="19" s="1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C35" i="19"/>
  <c r="C6" i="31" s="1"/>
  <c r="B35" i="19"/>
  <c r="C6" i="30" s="1"/>
  <c r="B8" i="30"/>
  <c r="B9" i="30"/>
  <c r="B10" i="30"/>
  <c r="C8" i="30"/>
  <c r="C9" i="30"/>
  <c r="C11" i="30"/>
  <c r="D9" i="30"/>
  <c r="E9" i="30"/>
  <c r="F9" i="30"/>
  <c r="G10" i="30"/>
  <c r="H10" i="30"/>
  <c r="I9" i="30"/>
  <c r="I11" i="30"/>
  <c r="J8" i="30"/>
  <c r="J9" i="30"/>
  <c r="J11" i="30"/>
  <c r="K8" i="30"/>
  <c r="K9" i="30"/>
  <c r="K11" i="30"/>
  <c r="L8" i="30"/>
  <c r="L9" i="30"/>
  <c r="L10" i="30"/>
  <c r="L11" i="30"/>
  <c r="M3" i="31" l="1"/>
  <c r="J3" i="31"/>
  <c r="H36" i="19"/>
  <c r="F5" i="30"/>
  <c r="E4" i="31"/>
  <c r="D3" i="31"/>
  <c r="H37" i="20"/>
  <c r="C3" i="31"/>
  <c r="B6" i="31"/>
  <c r="B4" i="30"/>
  <c r="F36" i="19"/>
  <c r="E36" i="19"/>
  <c r="E37" i="20" s="1"/>
  <c r="E36" i="21" s="1"/>
  <c r="E37" i="22" s="1"/>
  <c r="E37" i="23" s="1"/>
  <c r="E35" i="24" s="1"/>
  <c r="E37" i="25" s="1"/>
  <c r="E36" i="26" s="1"/>
  <c r="E37" i="27" s="1"/>
  <c r="E36" i="28" s="1"/>
  <c r="C12" i="30"/>
  <c r="M4" i="31"/>
  <c r="M7" i="30"/>
  <c r="M6" i="30"/>
  <c r="L7" i="30"/>
  <c r="L4" i="31"/>
  <c r="L5" i="31"/>
  <c r="L4" i="30"/>
  <c r="K5" i="30"/>
  <c r="K7" i="30"/>
  <c r="K4" i="30"/>
  <c r="K5" i="31"/>
  <c r="F38" i="27"/>
  <c r="K12" i="30"/>
  <c r="J5" i="30"/>
  <c r="J6" i="31"/>
  <c r="J6" i="30"/>
  <c r="F38" i="25"/>
  <c r="I8" i="30"/>
  <c r="I12" i="30" s="1"/>
  <c r="I6" i="31"/>
  <c r="I4" i="31"/>
  <c r="I4" i="30"/>
  <c r="I5" i="31"/>
  <c r="F36" i="24"/>
  <c r="H4" i="31"/>
  <c r="H6" i="31"/>
  <c r="H4" i="30"/>
  <c r="H6" i="30"/>
  <c r="H12" i="30"/>
  <c r="G12" i="30"/>
  <c r="G6" i="31"/>
  <c r="G4" i="31"/>
  <c r="G3" i="31"/>
  <c r="G6" i="30"/>
  <c r="F38" i="23"/>
  <c r="F38" i="22"/>
  <c r="F3" i="31"/>
  <c r="B36" i="28"/>
  <c r="F5" i="31"/>
  <c r="F6" i="31"/>
  <c r="B37" i="23"/>
  <c r="F37" i="21"/>
  <c r="E12" i="30"/>
  <c r="E6" i="31"/>
  <c r="E5" i="31"/>
  <c r="E3" i="31"/>
  <c r="E4" i="30"/>
  <c r="C37" i="29"/>
  <c r="H36" i="21"/>
  <c r="B37" i="29"/>
  <c r="F37" i="20"/>
  <c r="D5" i="30"/>
  <c r="D6" i="31"/>
  <c r="B37" i="27"/>
  <c r="D5" i="31"/>
  <c r="C35" i="24"/>
  <c r="C4" i="31"/>
  <c r="C5" i="30"/>
  <c r="C7" i="30"/>
  <c r="B35" i="24"/>
  <c r="B37" i="22"/>
  <c r="B37" i="25"/>
  <c r="C5" i="31"/>
  <c r="B37" i="20"/>
  <c r="B39" i="26" s="1"/>
  <c r="C36" i="19"/>
  <c r="C40" i="22" s="1"/>
  <c r="B36" i="19"/>
  <c r="B38" i="24" s="1"/>
  <c r="G36" i="19"/>
  <c r="G37" i="20" s="1"/>
  <c r="G36" i="21" s="1"/>
  <c r="G37" i="22" s="1"/>
  <c r="G37" i="23" s="1"/>
  <c r="G35" i="24" s="1"/>
  <c r="G37" i="25" s="1"/>
  <c r="G36" i="26" s="1"/>
  <c r="G37" i="27" s="1"/>
  <c r="G36" i="28" s="1"/>
  <c r="B11" i="30"/>
  <c r="B12" i="30" s="1"/>
  <c r="B13" i="30" s="1"/>
  <c r="C13" i="30" s="1"/>
  <c r="D36" i="19"/>
  <c r="D37" i="20" s="1"/>
  <c r="D36" i="21" s="1"/>
  <c r="D37" i="22" s="1"/>
  <c r="D37" i="23" s="1"/>
  <c r="D35" i="24" s="1"/>
  <c r="D37" i="25" s="1"/>
  <c r="D36" i="26" s="1"/>
  <c r="D37" i="27" s="1"/>
  <c r="D36" i="28" s="1"/>
  <c r="C37" i="25"/>
  <c r="C37" i="23"/>
  <c r="B4" i="31"/>
  <c r="C37" i="27"/>
  <c r="C36" i="28"/>
  <c r="C37" i="22"/>
  <c r="C37" i="6"/>
  <c r="C39" i="19" s="1"/>
  <c r="C36" i="26"/>
  <c r="C37" i="20"/>
  <c r="C36" i="21"/>
  <c r="B36" i="26"/>
  <c r="B5" i="31"/>
  <c r="B37" i="6"/>
  <c r="B39" i="19" s="1"/>
  <c r="B36" i="21"/>
  <c r="J12" i="30"/>
  <c r="F12" i="30"/>
  <c r="L12" i="30"/>
  <c r="D12" i="30"/>
  <c r="H37" i="22"/>
  <c r="I37" i="23" s="1"/>
  <c r="H35" i="24" s="1"/>
  <c r="F36" i="21"/>
  <c r="F37" i="22" s="1"/>
  <c r="F37" i="23" s="1"/>
  <c r="F35" i="24" s="1"/>
  <c r="F37" i="25" s="1"/>
  <c r="F36" i="26" s="1"/>
  <c r="F37" i="27" s="1"/>
  <c r="F36" i="28" s="1"/>
  <c r="M12" i="30"/>
  <c r="F37" i="26"/>
  <c r="F37" i="19"/>
  <c r="F37" i="28"/>
  <c r="F38" i="20"/>
  <c r="F38" i="6"/>
  <c r="F39" i="6" s="1"/>
  <c r="B40" i="29" l="1"/>
  <c r="B40" i="23"/>
  <c r="C40" i="20"/>
  <c r="D13" i="30"/>
  <c r="E13" i="30" s="1"/>
  <c r="F13" i="30" s="1"/>
  <c r="G13" i="30" s="1"/>
  <c r="H13" i="30" s="1"/>
  <c r="I13" i="30" s="1"/>
  <c r="J13" i="30" s="1"/>
  <c r="K13" i="30" s="1"/>
  <c r="L13" i="30" s="1"/>
  <c r="M13" i="30" s="1"/>
  <c r="H37" i="23"/>
  <c r="C40" i="29"/>
  <c r="C38" i="24"/>
  <c r="C40" i="23"/>
  <c r="C40" i="25"/>
  <c r="B40" i="25"/>
  <c r="B40" i="22"/>
  <c r="B40" i="20"/>
  <c r="B40" i="27"/>
  <c r="B39" i="28"/>
  <c r="B39" i="21"/>
  <c r="C40" i="27"/>
  <c r="C39" i="26"/>
  <c r="C39" i="28"/>
  <c r="C39" i="21"/>
  <c r="F37" i="29"/>
  <c r="E37" i="29"/>
  <c r="I37" i="25"/>
  <c r="I36" i="26" s="1"/>
  <c r="I37" i="27" s="1"/>
  <c r="I36" i="28" s="1"/>
  <c r="H37" i="25"/>
  <c r="H36" i="26" s="1"/>
  <c r="H37" i="27" s="1"/>
  <c r="H36" i="28" s="1"/>
  <c r="H37" i="29" s="1"/>
  <c r="D37" i="29"/>
  <c r="G37" i="29"/>
  <c r="F38" i="19"/>
  <c r="F39" i="20" s="1"/>
  <c r="F38" i="21" s="1"/>
  <c r="F39" i="22" s="1"/>
  <c r="F39" i="23" s="1"/>
  <c r="F37" i="24" s="1"/>
  <c r="F39" i="25" s="1"/>
  <c r="F38" i="26" s="1"/>
  <c r="F39" i="27" s="1"/>
  <c r="F38" i="28" s="1"/>
  <c r="F39" i="29" l="1"/>
  <c r="I37" i="29"/>
</calcChain>
</file>

<file path=xl/sharedStrings.xml><?xml version="1.0" encoding="utf-8"?>
<sst xmlns="http://schemas.openxmlformats.org/spreadsheetml/2006/main" count="285" uniqueCount="42">
  <si>
    <t>Date</t>
  </si>
  <si>
    <t>Temperature</t>
  </si>
  <si>
    <t>Minimum</t>
  </si>
  <si>
    <t>Maximum</t>
  </si>
  <si>
    <t>Rainfall</t>
  </si>
  <si>
    <t>Lodge</t>
  </si>
  <si>
    <t>Main G.</t>
  </si>
  <si>
    <t>Danie J.</t>
  </si>
  <si>
    <t>Mokai</t>
  </si>
  <si>
    <t>Sunset</t>
  </si>
  <si>
    <t>Modjadji</t>
  </si>
  <si>
    <t xml:space="preserve"> </t>
  </si>
  <si>
    <t>Average</t>
  </si>
  <si>
    <t>Totals</t>
  </si>
  <si>
    <t>Total season to date</t>
  </si>
  <si>
    <t>YTD</t>
  </si>
  <si>
    <t>Year = August - July</t>
  </si>
  <si>
    <t>Mokaikai</t>
  </si>
  <si>
    <t>Extremes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</si>
  <si>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</si>
  <si>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</si>
  <si>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</si>
  <si>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</si>
  <si>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</si>
  <si>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</si>
  <si>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</si>
  <si>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</si>
  <si>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</si>
  <si>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</si>
  <si>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</si>
  <si>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</si>
  <si>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Main Gate</t>
  </si>
  <si>
    <t>Danie Joubert</t>
  </si>
  <si>
    <t>Rainfall Average</t>
  </si>
  <si>
    <t>Temp. Ave. Min</t>
  </si>
  <si>
    <t>Temp. Ave. Max</t>
  </si>
  <si>
    <t>Temp. Ext. Min</t>
  </si>
  <si>
    <t>Temp. Ext. Max</t>
  </si>
  <si>
    <t>YTD Rainfall</t>
  </si>
  <si>
    <t xml:space="preserve">Temperature and Rainfall </t>
  </si>
  <si>
    <t>Mvubu</t>
  </si>
  <si>
    <t>Madjuma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</si>
</sst>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_ ;\-0.0\ "/>
    <numFmt numFmtId="165" formatCode="0.0"/>
  </numFmts>
  <fonts count="16" x14ac:knownFonts="1">
    <font>
      <sz val="10"/>
      <name val="Arial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17"/>
      <name val="Arial"/>
      <family val="2"/>
    </font>
    <font>
      <b/>
      <sz val="10"/>
      <color indexed="17"/>
      <name val="Arial"/>
      <family val="2"/>
    </font>
    <font>
      <sz val="10"/>
      <color indexed="9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indexed="12"/>
      <name val="Arial Narrow"/>
      <family val="2"/>
    </font>
    <font>
      <sz val="10"/>
      <color indexed="10"/>
      <name val="Arial Narrow"/>
      <family val="2"/>
    </font>
    <font>
      <sz val="10"/>
      <color indexed="17"/>
      <name val="Arial Narrow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5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6" xfId="0" applyFont="1" applyBorder="1"/>
    <xf numFmtId="0" fontId="4" fillId="0" borderId="8" xfId="0" applyFont="1" applyBorder="1"/>
    <xf numFmtId="0" fontId="4" fillId="0" borderId="12" xfId="0" applyFont="1" applyBorder="1"/>
    <xf numFmtId="0" fontId="4" fillId="0" borderId="10" xfId="0" applyFont="1" applyBorder="1"/>
    <xf numFmtId="0" fontId="4" fillId="0" borderId="13" xfId="0" applyFont="1" applyBorder="1"/>
    <xf numFmtId="0" fontId="4" fillId="0" borderId="11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6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1" fillId="0" borderId="21" xfId="0" applyFont="1" applyBorder="1" applyAlignment="1">
      <alignment horizontal="center"/>
    </xf>
    <xf numFmtId="0" fontId="6" fillId="0" borderId="0" xfId="0" applyFont="1"/>
    <xf numFmtId="165" fontId="2" fillId="0" borderId="22" xfId="0" applyNumberFormat="1" applyFont="1" applyBorder="1"/>
    <xf numFmtId="165" fontId="3" fillId="0" borderId="23" xfId="0" applyNumberFormat="1" applyFont="1" applyBorder="1"/>
    <xf numFmtId="165" fontId="2" fillId="0" borderId="18" xfId="0" applyNumberFormat="1" applyFont="1" applyBorder="1"/>
    <xf numFmtId="165" fontId="3" fillId="0" borderId="16" xfId="0" applyNumberFormat="1" applyFont="1" applyBorder="1"/>
    <xf numFmtId="165" fontId="2" fillId="0" borderId="20" xfId="0" applyNumberFormat="1" applyFont="1" applyBorder="1"/>
    <xf numFmtId="165" fontId="3" fillId="0" borderId="24" xfId="0" applyNumberFormat="1" applyFont="1" applyBorder="1"/>
    <xf numFmtId="165" fontId="3" fillId="0" borderId="25" xfId="0" applyNumberFormat="1" applyFont="1" applyBorder="1"/>
    <xf numFmtId="165" fontId="4" fillId="0" borderId="17" xfId="0" applyNumberFormat="1" applyFont="1" applyBorder="1" applyAlignment="1">
      <alignment horizontal="center"/>
    </xf>
    <xf numFmtId="165" fontId="4" fillId="0" borderId="5" xfId="0" applyNumberFormat="1" applyFont="1" applyBorder="1"/>
    <xf numFmtId="165" fontId="4" fillId="0" borderId="7" xfId="0" applyNumberFormat="1" applyFont="1" applyBorder="1"/>
    <xf numFmtId="165" fontId="4" fillId="0" borderId="6" xfId="0" applyNumberFormat="1" applyFont="1" applyBorder="1"/>
    <xf numFmtId="165" fontId="1" fillId="0" borderId="21" xfId="0" applyNumberFormat="1" applyFont="1" applyBorder="1" applyAlignment="1">
      <alignment horizontal="center"/>
    </xf>
    <xf numFmtId="165" fontId="1" fillId="0" borderId="1" xfId="0" applyNumberFormat="1" applyFont="1" applyBorder="1"/>
    <xf numFmtId="165" fontId="4" fillId="0" borderId="18" xfId="0" applyNumberFormat="1" applyFont="1" applyBorder="1"/>
    <xf numFmtId="165" fontId="4" fillId="0" borderId="14" xfId="0" applyNumberFormat="1" applyFont="1" applyBorder="1"/>
    <xf numFmtId="165" fontId="4" fillId="0" borderId="19" xfId="0" applyNumberFormat="1" applyFont="1" applyBorder="1"/>
    <xf numFmtId="0" fontId="0" fillId="0" borderId="26" xfId="0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165" fontId="4" fillId="0" borderId="15" xfId="0" applyNumberFormat="1" applyFont="1" applyBorder="1"/>
    <xf numFmtId="165" fontId="4" fillId="0" borderId="16" xfId="0" applyNumberFormat="1" applyFont="1" applyBorder="1"/>
    <xf numFmtId="165" fontId="3" fillId="0" borderId="31" xfId="0" applyNumberFormat="1" applyFont="1" applyBorder="1"/>
    <xf numFmtId="165" fontId="3" fillId="0" borderId="7" xfId="0" applyNumberFormat="1" applyFont="1" applyBorder="1"/>
    <xf numFmtId="165" fontId="3" fillId="0" borderId="6" xfId="0" applyNumberFormat="1" applyFont="1" applyBorder="1"/>
    <xf numFmtId="165" fontId="4" fillId="0" borderId="32" xfId="0" applyNumberFormat="1" applyFont="1" applyBorder="1"/>
    <xf numFmtId="165" fontId="4" fillId="0" borderId="12" xfId="0" applyNumberFormat="1" applyFont="1" applyBorder="1"/>
    <xf numFmtId="165" fontId="4" fillId="0" borderId="10" xfId="0" applyNumberFormat="1" applyFont="1" applyBorder="1"/>
    <xf numFmtId="165" fontId="4" fillId="0" borderId="33" xfId="0" applyNumberFormat="1" applyFont="1" applyBorder="1"/>
    <xf numFmtId="165" fontId="4" fillId="0" borderId="13" xfId="0" applyNumberFormat="1" applyFont="1" applyBorder="1"/>
    <xf numFmtId="165" fontId="4" fillId="0" borderId="11" xfId="0" applyNumberFormat="1" applyFont="1" applyBorder="1"/>
    <xf numFmtId="0" fontId="1" fillId="0" borderId="34" xfId="0" applyFont="1" applyBorder="1"/>
    <xf numFmtId="165" fontId="4" fillId="0" borderId="35" xfId="0" applyNumberFormat="1" applyFont="1" applyBorder="1"/>
    <xf numFmtId="165" fontId="4" fillId="0" borderId="36" xfId="0" applyNumberFormat="1" applyFont="1" applyBorder="1"/>
    <xf numFmtId="165" fontId="4" fillId="0" borderId="23" xfId="0" applyNumberFormat="1" applyFont="1" applyBorder="1"/>
    <xf numFmtId="0" fontId="1" fillId="0" borderId="37" xfId="0" applyFont="1" applyFill="1" applyBorder="1"/>
    <xf numFmtId="165" fontId="2" fillId="0" borderId="13" xfId="0" applyNumberFormat="1" applyFont="1" applyBorder="1"/>
    <xf numFmtId="165" fontId="2" fillId="0" borderId="33" xfId="0" applyNumberFormat="1" applyFont="1" applyBorder="1"/>
    <xf numFmtId="165" fontId="2" fillId="0" borderId="11" xfId="0" applyNumberFormat="1" applyFont="1" applyBorder="1"/>
    <xf numFmtId="165" fontId="5" fillId="0" borderId="15" xfId="0" applyNumberFormat="1" applyFont="1" applyBorder="1"/>
    <xf numFmtId="165" fontId="5" fillId="0" borderId="16" xfId="0" applyNumberFormat="1" applyFont="1" applyBorder="1"/>
    <xf numFmtId="165" fontId="7" fillId="0" borderId="38" xfId="0" applyNumberFormat="1" applyFont="1" applyBorder="1"/>
    <xf numFmtId="165" fontId="7" fillId="0" borderId="39" xfId="0" applyNumberFormat="1" applyFont="1" applyBorder="1"/>
    <xf numFmtId="165" fontId="7" fillId="0" borderId="40" xfId="0" applyNumberFormat="1" applyFont="1" applyBorder="1"/>
    <xf numFmtId="165" fontId="8" fillId="0" borderId="33" xfId="0" applyNumberFormat="1" applyFont="1" applyBorder="1"/>
    <xf numFmtId="165" fontId="8" fillId="0" borderId="13" xfId="0" applyNumberFormat="1" applyFont="1" applyBorder="1"/>
    <xf numFmtId="165" fontId="8" fillId="0" borderId="11" xfId="0" applyNumberFormat="1" applyFont="1" applyBorder="1"/>
    <xf numFmtId="0" fontId="1" fillId="0" borderId="26" xfId="0" applyFont="1" applyFill="1" applyBorder="1"/>
    <xf numFmtId="165" fontId="5" fillId="0" borderId="29" xfId="0" applyNumberFormat="1" applyFont="1" applyBorder="1"/>
    <xf numFmtId="165" fontId="5" fillId="0" borderId="27" xfId="0" applyNumberFormat="1" applyFont="1" applyBorder="1"/>
    <xf numFmtId="165" fontId="5" fillId="0" borderId="28" xfId="0" applyNumberFormat="1" applyFont="1" applyBorder="1"/>
    <xf numFmtId="165" fontId="5" fillId="0" borderId="18" xfId="0" applyNumberFormat="1" applyFont="1" applyBorder="1"/>
    <xf numFmtId="0" fontId="12" fillId="0" borderId="0" xfId="0" applyFont="1"/>
    <xf numFmtId="0" fontId="1" fillId="0" borderId="42" xfId="0" applyFont="1" applyBorder="1"/>
    <xf numFmtId="0" fontId="4" fillId="0" borderId="43" xfId="0" applyFont="1" applyBorder="1"/>
    <xf numFmtId="0" fontId="4" fillId="0" borderId="44" xfId="0" applyFont="1" applyBorder="1"/>
    <xf numFmtId="165" fontId="4" fillId="0" borderId="42" xfId="0" applyNumberFormat="1" applyFont="1" applyBorder="1"/>
    <xf numFmtId="165" fontId="5" fillId="0" borderId="37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5" fontId="4" fillId="0" borderId="41" xfId="0" applyNumberFormat="1" applyFont="1" applyBorder="1" applyAlignment="1">
      <alignment horizontal="center"/>
    </xf>
    <xf numFmtId="0" fontId="10" fillId="0" borderId="0" xfId="0" applyFont="1"/>
    <xf numFmtId="0" fontId="11" fillId="0" borderId="5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2" xfId="0" applyFont="1" applyBorder="1"/>
    <xf numFmtId="0" fontId="13" fillId="0" borderId="8" xfId="0" applyFont="1" applyBorder="1"/>
    <xf numFmtId="0" fontId="14" fillId="0" borderId="10" xfId="0" applyFont="1" applyBorder="1"/>
    <xf numFmtId="0" fontId="15" fillId="0" borderId="8" xfId="0" applyFont="1" applyBorder="1"/>
    <xf numFmtId="0" fontId="15" fillId="0" borderId="12" xfId="0" applyFont="1" applyBorder="1"/>
    <xf numFmtId="0" fontId="15" fillId="0" borderId="10" xfId="0" applyFont="1" applyBorder="1"/>
    <xf numFmtId="0" fontId="11" fillId="0" borderId="3" xfId="0" applyFont="1" applyBorder="1"/>
    <xf numFmtId="0" fontId="13" fillId="0" borderId="9" xfId="0" applyFont="1" applyBorder="1"/>
    <xf numFmtId="0" fontId="14" fillId="0" borderId="11" xfId="0" applyFont="1" applyBorder="1"/>
    <xf numFmtId="0" fontId="15" fillId="0" borderId="13" xfId="0" applyFont="1" applyBorder="1"/>
    <xf numFmtId="0" fontId="15" fillId="0" borderId="11" xfId="0" applyFont="1" applyBorder="1"/>
    <xf numFmtId="0" fontId="11" fillId="0" borderId="4" xfId="0" applyFont="1" applyBorder="1"/>
    <xf numFmtId="0" fontId="13" fillId="0" borderId="5" xfId="0" applyFont="1" applyBorder="1"/>
    <xf numFmtId="0" fontId="14" fillId="0" borderId="6" xfId="0" applyFont="1" applyBorder="1"/>
    <xf numFmtId="0" fontId="15" fillId="0" borderId="20" xfId="0" applyFont="1" applyBorder="1"/>
    <xf numFmtId="0" fontId="15" fillId="0" borderId="7" xfId="0" applyFont="1" applyBorder="1"/>
    <xf numFmtId="0" fontId="15" fillId="0" borderId="6" xfId="0" applyFont="1" applyBorder="1"/>
    <xf numFmtId="0" fontId="15" fillId="0" borderId="45" xfId="0" applyFont="1" applyFill="1" applyBorder="1"/>
    <xf numFmtId="164" fontId="13" fillId="0" borderId="22" xfId="0" applyNumberFormat="1" applyFont="1" applyBorder="1"/>
    <xf numFmtId="164" fontId="14" fillId="0" borderId="23" xfId="0" applyNumberFormat="1" applyFont="1" applyBorder="1"/>
    <xf numFmtId="0" fontId="15" fillId="0" borderId="5" xfId="0" applyFont="1" applyBorder="1"/>
    <xf numFmtId="0" fontId="11" fillId="0" borderId="21" xfId="0" applyFont="1" applyBorder="1" applyAlignment="1">
      <alignment horizontal="center"/>
    </xf>
    <xf numFmtId="164" fontId="13" fillId="0" borderId="18" xfId="0" applyNumberFormat="1" applyFont="1" applyBorder="1"/>
    <xf numFmtId="164" fontId="14" fillId="0" borderId="16" xfId="0" applyNumberFormat="1" applyFont="1" applyBorder="1"/>
    <xf numFmtId="0" fontId="11" fillId="0" borderId="1" xfId="0" applyFont="1" applyBorder="1"/>
    <xf numFmtId="164" fontId="13" fillId="0" borderId="20" xfId="0" applyNumberFormat="1" applyFont="1" applyBorder="1"/>
    <xf numFmtId="164" fontId="14" fillId="0" borderId="25" xfId="0" applyNumberFormat="1" applyFont="1" applyBorder="1"/>
    <xf numFmtId="0" fontId="15" fillId="0" borderId="18" xfId="0" applyFont="1" applyBorder="1"/>
    <xf numFmtId="0" fontId="15" fillId="0" borderId="14" xfId="0" applyFont="1" applyBorder="1"/>
    <xf numFmtId="0" fontId="15" fillId="0" borderId="19" xfId="0" applyFont="1" applyBorder="1"/>
    <xf numFmtId="0" fontId="15" fillId="0" borderId="17" xfId="0" applyFont="1" applyBorder="1" applyAlignment="1">
      <alignment horizontal="center"/>
    </xf>
    <xf numFmtId="0" fontId="0" fillId="0" borderId="50" xfId="0" applyBorder="1"/>
    <xf numFmtId="0" fontId="0" fillId="0" borderId="10" xfId="0" applyBorder="1"/>
    <xf numFmtId="0" fontId="0" fillId="0" borderId="11" xfId="0" applyBorder="1"/>
    <xf numFmtId="0" fontId="4" fillId="0" borderId="56" xfId="0" applyFont="1" applyBorder="1"/>
    <xf numFmtId="0" fontId="4" fillId="0" borderId="36" xfId="0" applyFont="1" applyBorder="1"/>
    <xf numFmtId="0" fontId="4" fillId="0" borderId="57" xfId="0" applyFont="1" applyBorder="1"/>
    <xf numFmtId="0" fontId="0" fillId="0" borderId="23" xfId="0" applyBorder="1"/>
    <xf numFmtId="0" fontId="0" fillId="0" borderId="40" xfId="0" applyBorder="1"/>
    <xf numFmtId="0" fontId="10" fillId="0" borderId="13" xfId="0" applyFont="1" applyBorder="1" applyAlignment="1"/>
    <xf numFmtId="0" fontId="10" fillId="0" borderId="13" xfId="0" applyFont="1" applyBorder="1"/>
    <xf numFmtId="0" fontId="10" fillId="0" borderId="43" xfId="0" applyFont="1" applyBorder="1" applyAlignment="1"/>
    <xf numFmtId="0" fontId="10" fillId="0" borderId="32" xfId="0" applyFont="1" applyBorder="1"/>
    <xf numFmtId="0" fontId="2" fillId="0" borderId="13" xfId="0" applyFont="1" applyBorder="1"/>
    <xf numFmtId="0" fontId="3" fillId="0" borderId="13" xfId="0" applyFont="1" applyBorder="1"/>
    <xf numFmtId="165" fontId="3" fillId="0" borderId="13" xfId="0" applyNumberFormat="1" applyFont="1" applyBorder="1"/>
    <xf numFmtId="0" fontId="10" fillId="0" borderId="13" xfId="0" applyFont="1" applyBorder="1" applyAlignment="1">
      <alignment horizontal="center"/>
    </xf>
    <xf numFmtId="0" fontId="10" fillId="0" borderId="0" xfId="0" applyFont="1" applyBorder="1" applyAlignment="1"/>
    <xf numFmtId="165" fontId="1" fillId="0" borderId="21" xfId="0" applyNumberFormat="1" applyFont="1" applyBorder="1" applyAlignment="1">
      <alignment horizontal="center" vertical="center"/>
    </xf>
    <xf numFmtId="165" fontId="4" fillId="0" borderId="17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5" fontId="2" fillId="0" borderId="22" xfId="0" applyNumberFormat="1" applyFont="1" applyBorder="1" applyAlignment="1">
      <alignment horizontal="center" vertical="center"/>
    </xf>
    <xf numFmtId="165" fontId="3" fillId="0" borderId="23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5" fontId="3" fillId="0" borderId="16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2" fillId="0" borderId="20" xfId="0" applyNumberFormat="1" applyFont="1" applyBorder="1" applyAlignment="1">
      <alignment horizontal="center" vertical="center"/>
    </xf>
    <xf numFmtId="165" fontId="3" fillId="0" borderId="25" xfId="0" applyNumberFormat="1" applyFont="1" applyBorder="1" applyAlignment="1">
      <alignment horizontal="center" vertical="center"/>
    </xf>
    <xf numFmtId="165" fontId="4" fillId="0" borderId="18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165" fontId="4" fillId="0" borderId="19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47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11" fillId="0" borderId="18" xfId="0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0" fontId="11" fillId="0" borderId="17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2" fillId="0" borderId="48" xfId="0" applyFont="1" applyBorder="1" applyAlignment="1">
      <alignment horizontal="center"/>
    </xf>
    <xf numFmtId="0" fontId="12" fillId="0" borderId="49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41" xfId="0" applyFont="1" applyBorder="1" applyAlignment="1">
      <alignment horizontal="center"/>
    </xf>
    <xf numFmtId="0" fontId="12" fillId="0" borderId="51" xfId="0" applyFont="1" applyBorder="1" applyAlignment="1">
      <alignment horizontal="center"/>
    </xf>
    <xf numFmtId="0" fontId="15" fillId="0" borderId="52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46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46" xfId="0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51" xfId="0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0" fontId="1" fillId="0" borderId="17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165" fontId="1" fillId="0" borderId="17" xfId="0" applyNumberFormat="1" applyFont="1" applyBorder="1" applyAlignment="1">
      <alignment horizontal="center"/>
    </xf>
    <xf numFmtId="165" fontId="1" fillId="0" borderId="19" xfId="0" applyNumberFormat="1" applyFont="1" applyBorder="1" applyAlignment="1">
      <alignment horizontal="center"/>
    </xf>
    <xf numFmtId="165" fontId="4" fillId="0" borderId="52" xfId="0" applyNumberFormat="1" applyFont="1" applyBorder="1" applyAlignment="1">
      <alignment horizontal="center"/>
    </xf>
    <xf numFmtId="165" fontId="4" fillId="0" borderId="17" xfId="0" applyNumberFormat="1" applyFont="1" applyBorder="1" applyAlignment="1">
      <alignment horizontal="center"/>
    </xf>
    <xf numFmtId="165" fontId="4" fillId="0" borderId="19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0" borderId="41" xfId="0" applyNumberFormat="1" applyFont="1" applyBorder="1" applyAlignment="1">
      <alignment horizontal="center"/>
    </xf>
    <xf numFmtId="165" fontId="4" fillId="0" borderId="51" xfId="0" applyNumberFormat="1" applyFont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165" fontId="0" fillId="0" borderId="46" xfId="0" applyNumberFormat="1" applyBorder="1" applyAlignment="1">
      <alignment horizontal="center"/>
    </xf>
    <xf numFmtId="165" fontId="0" fillId="0" borderId="48" xfId="0" applyNumberFormat="1" applyBorder="1" applyAlignment="1">
      <alignment horizontal="center"/>
    </xf>
    <xf numFmtId="165" fontId="0" fillId="0" borderId="49" xfId="0" applyNumberFormat="1" applyBorder="1" applyAlignment="1">
      <alignment horizontal="center"/>
    </xf>
    <xf numFmtId="165" fontId="0" fillId="0" borderId="50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5" fontId="0" fillId="0" borderId="41" xfId="0" applyNumberFormat="1" applyBorder="1" applyAlignment="1">
      <alignment horizontal="center"/>
    </xf>
    <xf numFmtId="165" fontId="0" fillId="0" borderId="51" xfId="0" applyNumberFormat="1" applyBorder="1" applyAlignment="1">
      <alignment horizontal="center"/>
    </xf>
    <xf numFmtId="0" fontId="1" fillId="0" borderId="54" xfId="0" applyFont="1" applyBorder="1" applyAlignment="1">
      <alignment horizontal="center"/>
    </xf>
    <xf numFmtId="165" fontId="1" fillId="0" borderId="21" xfId="0" applyNumberFormat="1" applyFont="1" applyBorder="1" applyAlignment="1">
      <alignment horizontal="left"/>
    </xf>
    <xf numFmtId="165" fontId="1" fillId="0" borderId="41" xfId="0" applyNumberFormat="1" applyFont="1" applyBorder="1" applyAlignment="1">
      <alignment horizontal="left"/>
    </xf>
    <xf numFmtId="165" fontId="1" fillId="0" borderId="20" xfId="0" applyNumberFormat="1" applyFont="1" applyBorder="1" applyAlignment="1">
      <alignment horizontal="left"/>
    </xf>
    <xf numFmtId="165" fontId="1" fillId="0" borderId="53" xfId="0" applyNumberFormat="1" applyFont="1" applyBorder="1" applyAlignment="1">
      <alignment horizontal="left"/>
    </xf>
    <xf numFmtId="165" fontId="1" fillId="0" borderId="47" xfId="0" applyNumberFormat="1" applyFont="1" applyBorder="1" applyAlignment="1">
      <alignment horizontal="center"/>
    </xf>
    <xf numFmtId="165" fontId="1" fillId="0" borderId="40" xfId="0" applyNumberFormat="1" applyFont="1" applyBorder="1" applyAlignment="1">
      <alignment horizontal="center"/>
    </xf>
    <xf numFmtId="165" fontId="1" fillId="0" borderId="39" xfId="0" applyNumberFormat="1" applyFont="1" applyBorder="1" applyAlignment="1">
      <alignment horizontal="center"/>
    </xf>
    <xf numFmtId="165" fontId="1" fillId="0" borderId="54" xfId="0" applyNumberFormat="1" applyFont="1" applyBorder="1" applyAlignment="1">
      <alignment horizontal="center"/>
    </xf>
    <xf numFmtId="165" fontId="1" fillId="0" borderId="41" xfId="0" applyNumberFormat="1" applyFont="1" applyBorder="1" applyAlignment="1">
      <alignment horizontal="center"/>
    </xf>
    <xf numFmtId="165" fontId="1" fillId="0" borderId="5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left"/>
    </xf>
    <xf numFmtId="165" fontId="1" fillId="0" borderId="17" xfId="0" applyNumberFormat="1" applyFont="1" applyBorder="1" applyAlignment="1">
      <alignment horizontal="left"/>
    </xf>
    <xf numFmtId="165" fontId="1" fillId="0" borderId="18" xfId="0" applyNumberFormat="1" applyFont="1" applyBorder="1" applyAlignment="1">
      <alignment horizontal="left"/>
    </xf>
    <xf numFmtId="165" fontId="1" fillId="0" borderId="15" xfId="0" applyNumberFormat="1" applyFont="1" applyBorder="1" applyAlignment="1">
      <alignment horizontal="left"/>
    </xf>
    <xf numFmtId="165" fontId="4" fillId="0" borderId="55" xfId="0" applyNumberFormat="1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13" xfId="0" applyFont="1" applyBorder="1" applyAlignment="1">
      <alignment horizontal="left"/>
    </xf>
    <xf numFmtId="165" fontId="10" fillId="0" borderId="58" xfId="0" applyNumberFormat="1" applyFont="1" applyBorder="1" applyAlignment="1">
      <alignment horizontal="center"/>
    </xf>
    <xf numFmtId="165" fontId="4" fillId="0" borderId="13" xfId="0" applyNumberFormat="1" applyFont="1" applyBorder="1" applyAlignment="1">
      <alignment horizontal="center"/>
    </xf>
    <xf numFmtId="165" fontId="4" fillId="0" borderId="49" xfId="0" applyNumberFormat="1" applyFont="1" applyBorder="1" applyAlignment="1">
      <alignment horizontal="center"/>
    </xf>
    <xf numFmtId="165" fontId="4" fillId="0" borderId="50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17" xfId="0" applyNumberFormat="1" applyFont="1" applyBorder="1" applyAlignment="1">
      <alignment horizontal="center" vertical="center"/>
    </xf>
    <xf numFmtId="165" fontId="1" fillId="0" borderId="18" xfId="0" applyNumberFormat="1" applyFont="1" applyBorder="1" applyAlignment="1">
      <alignment horizontal="center" vertical="center"/>
    </xf>
    <xf numFmtId="165" fontId="1" fillId="0" borderId="15" xfId="0" applyNumberFormat="1" applyFont="1" applyBorder="1" applyAlignment="1">
      <alignment horizontal="center" vertical="center"/>
    </xf>
    <xf numFmtId="165" fontId="1" fillId="0" borderId="47" xfId="0" applyNumberFormat="1" applyFont="1" applyBorder="1" applyAlignment="1">
      <alignment horizontal="center" vertical="center"/>
    </xf>
    <xf numFmtId="165" fontId="1" fillId="0" borderId="40" xfId="0" applyNumberFormat="1" applyFont="1" applyBorder="1" applyAlignment="1">
      <alignment horizontal="center" vertical="center"/>
    </xf>
    <xf numFmtId="165" fontId="1" fillId="0" borderId="39" xfId="0" applyNumberFormat="1" applyFont="1" applyBorder="1" applyAlignment="1">
      <alignment horizontal="center" vertical="center"/>
    </xf>
    <xf numFmtId="165" fontId="1" fillId="0" borderId="19" xfId="0" applyNumberFormat="1" applyFont="1" applyBorder="1" applyAlignment="1">
      <alignment horizontal="center" vertical="center"/>
    </xf>
    <xf numFmtId="165" fontId="4" fillId="0" borderId="52" xfId="0" applyNumberFormat="1" applyFont="1" applyBorder="1" applyAlignment="1">
      <alignment horizontal="center" vertical="center"/>
    </xf>
    <xf numFmtId="165" fontId="4" fillId="0" borderId="17" xfId="0" applyNumberFormat="1" applyFont="1" applyBorder="1" applyAlignment="1">
      <alignment horizontal="center" vertical="center"/>
    </xf>
    <xf numFmtId="165" fontId="4" fillId="0" borderId="19" xfId="0" applyNumberFormat="1" applyFont="1" applyBorder="1" applyAlignment="1">
      <alignment horizontal="center" vertical="center"/>
    </xf>
    <xf numFmtId="165" fontId="0" fillId="0" borderId="26" xfId="0" applyNumberFormat="1" applyBorder="1" applyAlignment="1">
      <alignment horizontal="center" vertical="center"/>
    </xf>
    <xf numFmtId="165" fontId="0" fillId="0" borderId="46" xfId="0" applyNumberFormat="1" applyBorder="1" applyAlignment="1">
      <alignment horizontal="center" vertical="center"/>
    </xf>
    <xf numFmtId="165" fontId="0" fillId="0" borderId="48" xfId="0" applyNumberFormat="1" applyBorder="1" applyAlignment="1">
      <alignment horizontal="center" vertical="center"/>
    </xf>
    <xf numFmtId="165" fontId="0" fillId="0" borderId="49" xfId="0" applyNumberFormat="1" applyBorder="1" applyAlignment="1">
      <alignment horizontal="center" vertical="center"/>
    </xf>
    <xf numFmtId="165" fontId="0" fillId="0" borderId="50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5" fontId="0" fillId="0" borderId="41" xfId="0" applyNumberFormat="1" applyBorder="1" applyAlignment="1">
      <alignment horizontal="center" vertical="center"/>
    </xf>
    <xf numFmtId="165" fontId="0" fillId="0" borderId="51" xfId="0" applyNumberForma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Rain &amp; Temp.</a:t>
            </a:r>
          </a:p>
        </c:rich>
      </c:tx>
      <c:layout>
        <c:manualLayout>
          <c:xMode val="edge"/>
          <c:yMode val="edge"/>
          <c:x val="0.41588848308582049"/>
          <c:y val="2.84629981024667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947081488332192"/>
          <c:y val="0.1442125237191651"/>
          <c:w val="0.70872381949081775"/>
          <c:h val="0.5597722960151803"/>
        </c:manualLayout>
      </c:layout>
      <c:lineChart>
        <c:grouping val="stacked"/>
        <c:varyColors val="0"/>
        <c:ser>
          <c:idx val="0"/>
          <c:order val="0"/>
          <c:tx>
            <c:strRef>
              <c:f>Sum!$A$4</c:f>
              <c:strCache>
                <c:ptCount val="1"/>
                <c:pt idx="0">
                  <c:v>Temp. Ave. Min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Sum!$B$3:$M$3</c:f>
              <c:strCache>
                <c:ptCount val="12"/>
                <c:pt idx="0">
                  <c:v>Aug</c:v>
                </c:pt>
                <c:pt idx="1">
                  <c:v>Sep</c:v>
                </c:pt>
                <c:pt idx="2">
                  <c:v>Oct</c:v>
                </c:pt>
                <c:pt idx="3">
                  <c:v>Nov</c:v>
                </c:pt>
                <c:pt idx="4">
                  <c:v>Dec</c:v>
                </c:pt>
                <c:pt idx="5">
                  <c:v>Jan</c:v>
                </c:pt>
                <c:pt idx="6">
                  <c:v>Feb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</c:strCache>
            </c:strRef>
          </c:cat>
          <c:val>
            <c:numRef>
              <c:f>Sum!$B$4:$M$4</c:f>
              <c:numCache>
                <c:formatCode>0.0</c:formatCode>
                <c:ptCount val="12"/>
                <c:pt idx="0">
                  <c:v>9.7903225806451619</c:v>
                </c:pt>
                <c:pt idx="1">
                  <c:v>11.583333333333334</c:v>
                </c:pt>
                <c:pt idx="2">
                  <c:v>16.06451612903226</c:v>
                </c:pt>
                <c:pt idx="3">
                  <c:v>17.8</c:v>
                </c:pt>
                <c:pt idx="4">
                  <c:v>16.516129032258064</c:v>
                </c:pt>
                <c:pt idx="5">
                  <c:v>19.612903225806452</c:v>
                </c:pt>
                <c:pt idx="6">
                  <c:v>19.339285714285715</c:v>
                </c:pt>
                <c:pt idx="7">
                  <c:v>17.774193548387096</c:v>
                </c:pt>
                <c:pt idx="8">
                  <c:v>13.333333333333334</c:v>
                </c:pt>
                <c:pt idx="9">
                  <c:v>8.9516129032258061</c:v>
                </c:pt>
                <c:pt idx="10">
                  <c:v>6.5333333333333332</c:v>
                </c:pt>
                <c:pt idx="11">
                  <c:v>6.4516129032258061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Sum!$A$5</c:f>
              <c:strCache>
                <c:ptCount val="1"/>
                <c:pt idx="0">
                  <c:v>Temp. Ave. Max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Sum!$B$3:$M$3</c:f>
              <c:strCache>
                <c:ptCount val="12"/>
                <c:pt idx="0">
                  <c:v>Aug</c:v>
                </c:pt>
                <c:pt idx="1">
                  <c:v>Sep</c:v>
                </c:pt>
                <c:pt idx="2">
                  <c:v>Oct</c:v>
                </c:pt>
                <c:pt idx="3">
                  <c:v>Nov</c:v>
                </c:pt>
                <c:pt idx="4">
                  <c:v>Dec</c:v>
                </c:pt>
                <c:pt idx="5">
                  <c:v>Jan</c:v>
                </c:pt>
                <c:pt idx="6">
                  <c:v>Feb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</c:strCache>
            </c:strRef>
          </c:cat>
          <c:val>
            <c:numRef>
              <c:f>Sum!$B$5:$M$5</c:f>
              <c:numCache>
                <c:formatCode>0.0</c:formatCode>
                <c:ptCount val="12"/>
                <c:pt idx="0">
                  <c:v>26.403225806451612</c:v>
                </c:pt>
                <c:pt idx="1">
                  <c:v>31.05</c:v>
                </c:pt>
                <c:pt idx="2">
                  <c:v>31.693548387096776</c:v>
                </c:pt>
                <c:pt idx="3">
                  <c:v>31.966666666666665</c:v>
                </c:pt>
                <c:pt idx="4">
                  <c:v>30.322580645161292</c:v>
                </c:pt>
                <c:pt idx="5">
                  <c:v>33.451612903225808</c:v>
                </c:pt>
                <c:pt idx="6">
                  <c:v>34.571428571428569</c:v>
                </c:pt>
                <c:pt idx="7">
                  <c:v>31.467741935483872</c:v>
                </c:pt>
                <c:pt idx="8">
                  <c:v>27.85</c:v>
                </c:pt>
                <c:pt idx="9">
                  <c:v>26.419354838709676</c:v>
                </c:pt>
                <c:pt idx="10">
                  <c:v>26.016666666666666</c:v>
                </c:pt>
                <c:pt idx="11">
                  <c:v>23.806451612903224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Sum!$A$12</c:f>
              <c:strCache>
                <c:ptCount val="1"/>
                <c:pt idx="0">
                  <c:v>Rainfall Average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Sum!$B$3:$M$3</c:f>
              <c:strCache>
                <c:ptCount val="12"/>
                <c:pt idx="0">
                  <c:v>Aug</c:v>
                </c:pt>
                <c:pt idx="1">
                  <c:v>Sep</c:v>
                </c:pt>
                <c:pt idx="2">
                  <c:v>Oct</c:v>
                </c:pt>
                <c:pt idx="3">
                  <c:v>Nov</c:v>
                </c:pt>
                <c:pt idx="4">
                  <c:v>Dec</c:v>
                </c:pt>
                <c:pt idx="5">
                  <c:v>Jan</c:v>
                </c:pt>
                <c:pt idx="6">
                  <c:v>Feb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</c:strCache>
            </c:strRef>
          </c:cat>
          <c:val>
            <c:numRef>
              <c:f>Sum!$B$12:$M$12</c:f>
              <c:numCache>
                <c:formatCode>0.0</c:formatCode>
                <c:ptCount val="12"/>
                <c:pt idx="0">
                  <c:v>0</c:v>
                </c:pt>
                <c:pt idx="1">
                  <c:v>2.125</c:v>
                </c:pt>
                <c:pt idx="2">
                  <c:v>67.125</c:v>
                </c:pt>
                <c:pt idx="3">
                  <c:v>47.25</c:v>
                </c:pt>
                <c:pt idx="4">
                  <c:v>70.625</c:v>
                </c:pt>
                <c:pt idx="5">
                  <c:v>31.125</c:v>
                </c:pt>
                <c:pt idx="6">
                  <c:v>17.75</c:v>
                </c:pt>
                <c:pt idx="7">
                  <c:v>13.5</c:v>
                </c:pt>
                <c:pt idx="8">
                  <c:v>207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822144"/>
        <c:axId val="70832512"/>
      </c:lineChart>
      <c:catAx>
        <c:axId val="70822144"/>
        <c:scaling>
          <c:orientation val="minMax"/>
        </c:scaling>
        <c:delete val="0"/>
        <c:axPos val="b"/>
        <c:majorGridlines>
          <c:spPr>
            <a:ln w="3175">
              <a:solidFill>
                <a:srgbClr val="FF66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Months</a:t>
                </a:r>
              </a:p>
            </c:rich>
          </c:tx>
          <c:layout>
            <c:manualLayout>
              <c:xMode val="edge"/>
              <c:yMode val="edge"/>
              <c:x val="0.58567067280999441"/>
              <c:y val="0.8747628083491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08325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708325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Units</a:t>
                </a:r>
              </a:p>
            </c:rich>
          </c:tx>
          <c:layout>
            <c:manualLayout>
              <c:xMode val="edge"/>
              <c:yMode val="edge"/>
              <c:x val="2.4922156289786997E-2"/>
              <c:y val="0.3908918406072106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0822144"/>
        <c:crosses val="autoZero"/>
        <c:crossBetween val="midCat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2087276223100758"/>
          <c:y val="0.94117647058823528"/>
          <c:w val="0.60591992479544632"/>
          <c:h val="4.55407969639468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0" l="0.74803149606299213" r="0" t="0" header="0" footer="0"/>
    <c:pageSetup paperSize="9" orientation="portrait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Temperature </a:t>
            </a:r>
          </a:p>
        </c:rich>
      </c:tx>
      <c:layout>
        <c:manualLayout>
          <c:xMode val="edge"/>
          <c:yMode val="edge"/>
          <c:x val="0.42121684867394693"/>
          <c:y val="3.05882352941176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56474258970359"/>
          <c:y val="0.16941176470588235"/>
          <c:w val="0.83775351014040567"/>
          <c:h val="0.60235294117647054"/>
        </c:manualLayout>
      </c:layout>
      <c:lineChart>
        <c:grouping val="standard"/>
        <c:varyColors val="0"/>
        <c:ser>
          <c:idx val="0"/>
          <c:order val="0"/>
          <c:tx>
            <c:strRef>
              <c:f>Temp!$A$3</c:f>
              <c:strCache>
                <c:ptCount val="1"/>
                <c:pt idx="0">
                  <c:v>Temp. Ave. Min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Temp!$B$2:$M$2</c:f>
              <c:strCache>
                <c:ptCount val="12"/>
                <c:pt idx="0">
                  <c:v>Aug</c:v>
                </c:pt>
                <c:pt idx="1">
                  <c:v>Sep</c:v>
                </c:pt>
                <c:pt idx="2">
                  <c:v>Oct</c:v>
                </c:pt>
                <c:pt idx="3">
                  <c:v>Nov</c:v>
                </c:pt>
                <c:pt idx="4">
                  <c:v>Dec</c:v>
                </c:pt>
                <c:pt idx="5">
                  <c:v>Jan</c:v>
                </c:pt>
                <c:pt idx="6">
                  <c:v>Feb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</c:strCache>
            </c:strRef>
          </c:cat>
          <c:val>
            <c:numRef>
              <c:f>Temp!$B$3:$M$3</c:f>
              <c:numCache>
                <c:formatCode>0.0</c:formatCode>
                <c:ptCount val="12"/>
                <c:pt idx="0">
                  <c:v>9.7903225806451619</c:v>
                </c:pt>
                <c:pt idx="1">
                  <c:v>11.583333333333334</c:v>
                </c:pt>
                <c:pt idx="2">
                  <c:v>16.06451612903226</c:v>
                </c:pt>
                <c:pt idx="3">
                  <c:v>17.8</c:v>
                </c:pt>
                <c:pt idx="4">
                  <c:v>16.516129032258064</c:v>
                </c:pt>
                <c:pt idx="5">
                  <c:v>19.612903225806452</c:v>
                </c:pt>
                <c:pt idx="6">
                  <c:v>19.339285714285715</c:v>
                </c:pt>
                <c:pt idx="7">
                  <c:v>17.774193548387096</c:v>
                </c:pt>
                <c:pt idx="8">
                  <c:v>13.333333333333334</c:v>
                </c:pt>
                <c:pt idx="9">
                  <c:v>8.9516129032258061</c:v>
                </c:pt>
                <c:pt idx="10">
                  <c:v>6.5333333333333332</c:v>
                </c:pt>
                <c:pt idx="11">
                  <c:v>6.4516129032258061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Temp!$A$4</c:f>
              <c:strCache>
                <c:ptCount val="1"/>
                <c:pt idx="0">
                  <c:v>Temp. Ave. Max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Temp!$B$2:$M$2</c:f>
              <c:strCache>
                <c:ptCount val="12"/>
                <c:pt idx="0">
                  <c:v>Aug</c:v>
                </c:pt>
                <c:pt idx="1">
                  <c:v>Sep</c:v>
                </c:pt>
                <c:pt idx="2">
                  <c:v>Oct</c:v>
                </c:pt>
                <c:pt idx="3">
                  <c:v>Nov</c:v>
                </c:pt>
                <c:pt idx="4">
                  <c:v>Dec</c:v>
                </c:pt>
                <c:pt idx="5">
                  <c:v>Jan</c:v>
                </c:pt>
                <c:pt idx="6">
                  <c:v>Feb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</c:strCache>
            </c:strRef>
          </c:cat>
          <c:val>
            <c:numRef>
              <c:f>Temp!$B$4:$M$4</c:f>
              <c:numCache>
                <c:formatCode>0.0</c:formatCode>
                <c:ptCount val="12"/>
                <c:pt idx="0">
                  <c:v>26.403225806451612</c:v>
                </c:pt>
                <c:pt idx="1">
                  <c:v>31.05</c:v>
                </c:pt>
                <c:pt idx="2">
                  <c:v>31.693548387096776</c:v>
                </c:pt>
                <c:pt idx="3">
                  <c:v>31.966666666666665</c:v>
                </c:pt>
                <c:pt idx="4">
                  <c:v>30.322580645161292</c:v>
                </c:pt>
                <c:pt idx="5">
                  <c:v>33.451612903225808</c:v>
                </c:pt>
                <c:pt idx="6">
                  <c:v>34.571428571428569</c:v>
                </c:pt>
                <c:pt idx="7">
                  <c:v>31.467741935483872</c:v>
                </c:pt>
                <c:pt idx="8">
                  <c:v>27.85</c:v>
                </c:pt>
                <c:pt idx="9">
                  <c:v>26.419354838709676</c:v>
                </c:pt>
                <c:pt idx="10">
                  <c:v>26.016666666666666</c:v>
                </c:pt>
                <c:pt idx="11">
                  <c:v>23.806451612903224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Temp!$A$5</c:f>
              <c:strCache>
                <c:ptCount val="1"/>
                <c:pt idx="0">
                  <c:v>Temp. Ext. Min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Temp!$B$2:$M$2</c:f>
              <c:strCache>
                <c:ptCount val="12"/>
                <c:pt idx="0">
                  <c:v>Aug</c:v>
                </c:pt>
                <c:pt idx="1">
                  <c:v>Sep</c:v>
                </c:pt>
                <c:pt idx="2">
                  <c:v>Oct</c:v>
                </c:pt>
                <c:pt idx="3">
                  <c:v>Nov</c:v>
                </c:pt>
                <c:pt idx="4">
                  <c:v>Dec</c:v>
                </c:pt>
                <c:pt idx="5">
                  <c:v>Jan</c:v>
                </c:pt>
                <c:pt idx="6">
                  <c:v>Feb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</c:strCache>
            </c:strRef>
          </c:cat>
          <c:val>
            <c:numRef>
              <c:f>Temp!$B$5:$M$5</c:f>
              <c:numCache>
                <c:formatCode>0.0</c:formatCode>
                <c:ptCount val="12"/>
                <c:pt idx="0">
                  <c:v>3</c:v>
                </c:pt>
                <c:pt idx="1">
                  <c:v>8</c:v>
                </c:pt>
                <c:pt idx="2">
                  <c:v>12</c:v>
                </c:pt>
                <c:pt idx="3">
                  <c:v>12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16</c:v>
                </c:pt>
                <c:pt idx="8">
                  <c:v>8</c:v>
                </c:pt>
                <c:pt idx="9">
                  <c:v>6</c:v>
                </c:pt>
                <c:pt idx="10">
                  <c:v>2</c:v>
                </c:pt>
                <c:pt idx="11">
                  <c:v>1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Temp!$A$6</c:f>
              <c:strCache>
                <c:ptCount val="1"/>
                <c:pt idx="0">
                  <c:v>Temp. Ext. Max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strRef>
              <c:f>Temp!$B$2:$M$2</c:f>
              <c:strCache>
                <c:ptCount val="12"/>
                <c:pt idx="0">
                  <c:v>Aug</c:v>
                </c:pt>
                <c:pt idx="1">
                  <c:v>Sep</c:v>
                </c:pt>
                <c:pt idx="2">
                  <c:v>Oct</c:v>
                </c:pt>
                <c:pt idx="3">
                  <c:v>Nov</c:v>
                </c:pt>
                <c:pt idx="4">
                  <c:v>Dec</c:v>
                </c:pt>
                <c:pt idx="5">
                  <c:v>Jan</c:v>
                </c:pt>
                <c:pt idx="6">
                  <c:v>Feb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</c:strCache>
            </c:strRef>
          </c:cat>
          <c:val>
            <c:numRef>
              <c:f>Temp!$B$6:$M$6</c:f>
              <c:numCache>
                <c:formatCode>0.0</c:formatCode>
                <c:ptCount val="12"/>
                <c:pt idx="0">
                  <c:v>32</c:v>
                </c:pt>
                <c:pt idx="1">
                  <c:v>35</c:v>
                </c:pt>
                <c:pt idx="2">
                  <c:v>39</c:v>
                </c:pt>
                <c:pt idx="3">
                  <c:v>37</c:v>
                </c:pt>
                <c:pt idx="4">
                  <c:v>35</c:v>
                </c:pt>
                <c:pt idx="5">
                  <c:v>39</c:v>
                </c:pt>
                <c:pt idx="6">
                  <c:v>37</c:v>
                </c:pt>
                <c:pt idx="7">
                  <c:v>35</c:v>
                </c:pt>
                <c:pt idx="8">
                  <c:v>33</c:v>
                </c:pt>
                <c:pt idx="9">
                  <c:v>30</c:v>
                </c:pt>
                <c:pt idx="10">
                  <c:v>30</c:v>
                </c:pt>
                <c:pt idx="11">
                  <c:v>27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091712"/>
        <c:axId val="71093632"/>
      </c:lineChart>
      <c:catAx>
        <c:axId val="710917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Month</a:t>
                </a:r>
              </a:p>
            </c:rich>
          </c:tx>
          <c:layout>
            <c:manualLayout>
              <c:xMode val="edge"/>
              <c:yMode val="edge"/>
              <c:x val="0.50390015600624027"/>
              <c:y val="0.844705882352941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10936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710936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Deg. C</a:t>
                </a:r>
              </a:p>
            </c:rich>
          </c:tx>
          <c:layout>
            <c:manualLayout>
              <c:xMode val="edge"/>
              <c:yMode val="edge"/>
              <c:x val="2.4960998439937598E-2"/>
              <c:y val="0.4164705882352940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109171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57254290171607"/>
          <c:y val="0.92705882352941171"/>
          <c:w val="0.80343213728549145"/>
          <c:h val="5.6470588235294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13</xdr:col>
      <xdr:colOff>0</xdr:colOff>
      <xdr:row>45</xdr:row>
      <xdr:rowOff>0</xdr:rowOff>
    </xdr:to>
    <xdr:graphicFrame macro="">
      <xdr:nvGraphicFramePr>
        <xdr:cNvPr id="102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7</xdr:row>
      <xdr:rowOff>0</xdr:rowOff>
    </xdr:from>
    <xdr:to>
      <xdr:col>13</xdr:col>
      <xdr:colOff>0</xdr:colOff>
      <xdr:row>32</xdr:row>
      <xdr:rowOff>0</xdr:rowOff>
    </xdr:to>
    <xdr:graphicFrame macro="">
      <xdr:nvGraphicFramePr>
        <xdr:cNvPr id="205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2"/>
  <sheetViews>
    <sheetView workbookViewId="0">
      <selection activeCell="D33" sqref="D33"/>
    </sheetView>
  </sheetViews>
  <sheetFormatPr defaultRowHeight="12.75" x14ac:dyDescent="0.2"/>
  <cols>
    <col min="1" max="9" width="9.7109375" style="95" customWidth="1"/>
    <col min="10" max="16384" width="9.140625" style="95"/>
  </cols>
  <sheetData>
    <row r="1" spans="1:11" x14ac:dyDescent="0.2">
      <c r="A1" s="186" t="s">
        <v>0</v>
      </c>
      <c r="B1" s="183" t="s">
        <v>1</v>
      </c>
      <c r="C1" s="184"/>
      <c r="D1" s="183" t="s">
        <v>4</v>
      </c>
      <c r="E1" s="185"/>
      <c r="F1" s="185"/>
      <c r="G1" s="185"/>
      <c r="H1" s="185"/>
      <c r="I1" s="184"/>
      <c r="J1" s="84"/>
      <c r="K1" s="84"/>
    </row>
    <row r="2" spans="1:11" ht="13.5" thickBot="1" x14ac:dyDescent="0.25">
      <c r="A2" s="187"/>
      <c r="B2" s="96" t="s">
        <v>2</v>
      </c>
      <c r="C2" s="97" t="s">
        <v>3</v>
      </c>
      <c r="D2" s="96" t="s">
        <v>5</v>
      </c>
      <c r="E2" s="98" t="s">
        <v>6</v>
      </c>
      <c r="F2" s="98" t="s">
        <v>7</v>
      </c>
      <c r="G2" s="98" t="s">
        <v>8</v>
      </c>
      <c r="H2" s="98" t="s">
        <v>40</v>
      </c>
      <c r="I2" s="97" t="s">
        <v>41</v>
      </c>
      <c r="J2" s="84"/>
      <c r="K2" s="84"/>
    </row>
    <row r="3" spans="1:11" x14ac:dyDescent="0.2">
      <c r="A3" s="99">
        <v>1</v>
      </c>
      <c r="B3" s="100">
        <v>9</v>
      </c>
      <c r="C3" s="101">
        <v>24</v>
      </c>
      <c r="D3" s="102"/>
      <c r="E3" s="103"/>
      <c r="F3" s="103"/>
      <c r="G3" s="103"/>
      <c r="H3" s="103"/>
      <c r="I3" s="104"/>
      <c r="J3" s="84"/>
      <c r="K3" s="84"/>
    </row>
    <row r="4" spans="1:11" x14ac:dyDescent="0.2">
      <c r="A4" s="105">
        <f t="shared" ref="A4:A33" si="0">A3+1</f>
        <v>2</v>
      </c>
      <c r="B4" s="106">
        <v>7</v>
      </c>
      <c r="C4" s="107">
        <v>25</v>
      </c>
      <c r="D4" s="102"/>
      <c r="E4" s="108"/>
      <c r="F4" s="108"/>
      <c r="G4" s="108"/>
      <c r="H4" s="108"/>
      <c r="I4" s="109"/>
      <c r="J4" s="84"/>
      <c r="K4" s="84"/>
    </row>
    <row r="5" spans="1:11" x14ac:dyDescent="0.2">
      <c r="A5" s="105">
        <f t="shared" si="0"/>
        <v>3</v>
      </c>
      <c r="B5" s="106">
        <v>8</v>
      </c>
      <c r="C5" s="107">
        <v>26</v>
      </c>
      <c r="D5" s="102"/>
      <c r="E5" s="108"/>
      <c r="F5" s="108"/>
      <c r="G5" s="108"/>
      <c r="H5" s="108"/>
      <c r="I5" s="109"/>
      <c r="J5" s="84"/>
      <c r="K5" s="84"/>
    </row>
    <row r="6" spans="1:11" x14ac:dyDescent="0.2">
      <c r="A6" s="105">
        <f t="shared" si="0"/>
        <v>4</v>
      </c>
      <c r="B6" s="106">
        <v>9</v>
      </c>
      <c r="C6" s="107">
        <v>27</v>
      </c>
      <c r="D6" s="102"/>
      <c r="E6" s="108"/>
      <c r="F6" s="108"/>
      <c r="G6" s="108"/>
      <c r="H6" s="108"/>
      <c r="I6" s="109"/>
      <c r="J6" s="84"/>
      <c r="K6" s="84"/>
    </row>
    <row r="7" spans="1:11" x14ac:dyDescent="0.2">
      <c r="A7" s="105">
        <f t="shared" si="0"/>
        <v>5</v>
      </c>
      <c r="B7" s="106">
        <v>10</v>
      </c>
      <c r="C7" s="107">
        <v>27</v>
      </c>
      <c r="D7" s="102"/>
      <c r="E7" s="108"/>
      <c r="F7" s="108"/>
      <c r="G7" s="108"/>
      <c r="H7" s="108"/>
      <c r="I7" s="109"/>
      <c r="J7" s="84"/>
      <c r="K7" s="84"/>
    </row>
    <row r="8" spans="1:11" x14ac:dyDescent="0.2">
      <c r="A8" s="105">
        <f t="shared" si="0"/>
        <v>6</v>
      </c>
      <c r="B8" s="106">
        <v>4</v>
      </c>
      <c r="C8" s="107">
        <v>22.5</v>
      </c>
      <c r="D8" s="102"/>
      <c r="E8" s="108"/>
      <c r="F8" s="108"/>
      <c r="G8" s="108"/>
      <c r="H8" s="108"/>
      <c r="I8" s="109"/>
      <c r="J8" s="84"/>
      <c r="K8" s="84"/>
    </row>
    <row r="9" spans="1:11" x14ac:dyDescent="0.2">
      <c r="A9" s="105">
        <f t="shared" si="0"/>
        <v>7</v>
      </c>
      <c r="B9" s="106">
        <v>5</v>
      </c>
      <c r="C9" s="107">
        <v>12</v>
      </c>
      <c r="D9" s="102"/>
      <c r="E9" s="108"/>
      <c r="F9" s="108"/>
      <c r="G9" s="108"/>
      <c r="H9" s="108"/>
      <c r="I9" s="109"/>
      <c r="J9" s="84"/>
      <c r="K9" s="84"/>
    </row>
    <row r="10" spans="1:11" x14ac:dyDescent="0.2">
      <c r="A10" s="105">
        <f t="shared" si="0"/>
        <v>8</v>
      </c>
      <c r="B10" s="106">
        <v>4</v>
      </c>
      <c r="C10" s="107">
        <v>14</v>
      </c>
      <c r="D10" s="102"/>
      <c r="E10" s="108"/>
      <c r="F10" s="108"/>
      <c r="G10" s="108"/>
      <c r="H10" s="108"/>
      <c r="I10" s="109"/>
      <c r="J10" s="84"/>
      <c r="K10" s="84"/>
    </row>
    <row r="11" spans="1:11" x14ac:dyDescent="0.2">
      <c r="A11" s="105">
        <f t="shared" si="0"/>
        <v>9</v>
      </c>
      <c r="B11" s="106">
        <v>4.5</v>
      </c>
      <c r="C11" s="107">
        <v>21</v>
      </c>
      <c r="D11" s="102"/>
      <c r="E11" s="108"/>
      <c r="F11" s="108"/>
      <c r="G11" s="108"/>
      <c r="H11" s="108"/>
      <c r="I11" s="109"/>
      <c r="J11" s="84"/>
      <c r="K11" s="84"/>
    </row>
    <row r="12" spans="1:11" x14ac:dyDescent="0.2">
      <c r="A12" s="105">
        <f t="shared" si="0"/>
        <v>10</v>
      </c>
      <c r="B12" s="106">
        <v>3</v>
      </c>
      <c r="C12" s="107">
        <v>26</v>
      </c>
      <c r="D12" s="102"/>
      <c r="E12" s="108"/>
      <c r="F12" s="108"/>
      <c r="G12" s="108"/>
      <c r="H12" s="108"/>
      <c r="I12" s="109"/>
      <c r="J12" s="84"/>
      <c r="K12" s="84"/>
    </row>
    <row r="13" spans="1:11" x14ac:dyDescent="0.2">
      <c r="A13" s="105">
        <f t="shared" si="0"/>
        <v>11</v>
      </c>
      <c r="B13" s="106">
        <v>6</v>
      </c>
      <c r="C13" s="107">
        <v>24</v>
      </c>
      <c r="D13" s="102"/>
      <c r="E13" s="108"/>
      <c r="F13" s="108"/>
      <c r="G13" s="108"/>
      <c r="H13" s="108"/>
      <c r="I13" s="109"/>
      <c r="J13" s="84"/>
      <c r="K13" s="84"/>
    </row>
    <row r="14" spans="1:11" x14ac:dyDescent="0.2">
      <c r="A14" s="105">
        <f t="shared" si="0"/>
        <v>12</v>
      </c>
      <c r="B14" s="106">
        <v>11</v>
      </c>
      <c r="C14" s="107">
        <v>27</v>
      </c>
      <c r="D14" s="102"/>
      <c r="E14" s="108"/>
      <c r="F14" s="108"/>
      <c r="G14" s="108"/>
      <c r="H14" s="108"/>
      <c r="I14" s="109"/>
      <c r="J14" s="84"/>
      <c r="K14" s="84"/>
    </row>
    <row r="15" spans="1:11" x14ac:dyDescent="0.2">
      <c r="A15" s="105">
        <f t="shared" si="0"/>
        <v>13</v>
      </c>
      <c r="B15" s="106">
        <v>9</v>
      </c>
      <c r="C15" s="107">
        <v>29</v>
      </c>
      <c r="D15" s="102"/>
      <c r="E15" s="108"/>
      <c r="F15" s="108"/>
      <c r="G15" s="108"/>
      <c r="H15" s="108"/>
      <c r="I15" s="109"/>
      <c r="J15" s="84"/>
      <c r="K15" s="84"/>
    </row>
    <row r="16" spans="1:11" x14ac:dyDescent="0.2">
      <c r="A16" s="105">
        <f t="shared" si="0"/>
        <v>14</v>
      </c>
      <c r="B16" s="106">
        <v>8</v>
      </c>
      <c r="C16" s="107">
        <v>26</v>
      </c>
      <c r="D16" s="102"/>
      <c r="E16" s="108"/>
      <c r="F16" s="108"/>
      <c r="G16" s="108"/>
      <c r="H16" s="108"/>
      <c r="I16" s="109"/>
      <c r="J16" s="84"/>
      <c r="K16" s="84"/>
    </row>
    <row r="17" spans="1:11" x14ac:dyDescent="0.2">
      <c r="A17" s="105">
        <f t="shared" si="0"/>
        <v>15</v>
      </c>
      <c r="B17" s="106">
        <v>9</v>
      </c>
      <c r="C17" s="107">
        <v>26</v>
      </c>
      <c r="D17" s="102"/>
      <c r="E17" s="108"/>
      <c r="F17" s="108"/>
      <c r="G17" s="108"/>
      <c r="H17" s="108"/>
      <c r="I17" s="109"/>
      <c r="J17" s="84"/>
      <c r="K17" s="84"/>
    </row>
    <row r="18" spans="1:11" x14ac:dyDescent="0.2">
      <c r="A18" s="105">
        <f t="shared" si="0"/>
        <v>16</v>
      </c>
      <c r="B18" s="106">
        <v>9</v>
      </c>
      <c r="C18" s="107">
        <v>25</v>
      </c>
      <c r="D18" s="102"/>
      <c r="E18" s="108"/>
      <c r="F18" s="108"/>
      <c r="G18" s="108"/>
      <c r="H18" s="108"/>
      <c r="I18" s="109"/>
      <c r="J18" s="84"/>
      <c r="K18" s="84"/>
    </row>
    <row r="19" spans="1:11" x14ac:dyDescent="0.2">
      <c r="A19" s="105">
        <f t="shared" si="0"/>
        <v>17</v>
      </c>
      <c r="B19" s="106">
        <v>9</v>
      </c>
      <c r="C19" s="107">
        <v>24</v>
      </c>
      <c r="D19" s="102"/>
      <c r="E19" s="108"/>
      <c r="F19" s="108"/>
      <c r="G19" s="108"/>
      <c r="H19" s="108"/>
      <c r="I19" s="109"/>
      <c r="J19" s="84"/>
      <c r="K19" s="84"/>
    </row>
    <row r="20" spans="1:11" x14ac:dyDescent="0.2">
      <c r="A20" s="105">
        <f t="shared" si="0"/>
        <v>18</v>
      </c>
      <c r="B20" s="106">
        <v>9</v>
      </c>
      <c r="C20" s="107">
        <v>24</v>
      </c>
      <c r="D20" s="102"/>
      <c r="E20" s="108"/>
      <c r="F20" s="108"/>
      <c r="G20" s="108"/>
      <c r="H20" s="108"/>
      <c r="I20" s="109"/>
      <c r="J20" s="84"/>
      <c r="K20" s="84"/>
    </row>
    <row r="21" spans="1:11" x14ac:dyDescent="0.2">
      <c r="A21" s="105">
        <f t="shared" si="0"/>
        <v>19</v>
      </c>
      <c r="B21" s="106">
        <v>9</v>
      </c>
      <c r="C21" s="107">
        <v>24</v>
      </c>
      <c r="D21" s="102"/>
      <c r="E21" s="108"/>
      <c r="F21" s="108"/>
      <c r="G21" s="108"/>
      <c r="H21" s="108"/>
      <c r="I21" s="109"/>
      <c r="J21" s="84"/>
      <c r="K21" s="84"/>
    </row>
    <row r="22" spans="1:11" x14ac:dyDescent="0.2">
      <c r="A22" s="105">
        <f t="shared" si="0"/>
        <v>20</v>
      </c>
      <c r="B22" s="106">
        <v>13</v>
      </c>
      <c r="C22" s="107">
        <v>30</v>
      </c>
      <c r="D22" s="102"/>
      <c r="E22" s="108"/>
      <c r="F22" s="108"/>
      <c r="G22" s="108"/>
      <c r="H22" s="108"/>
      <c r="I22" s="109"/>
      <c r="J22" s="84"/>
      <c r="K22" s="84"/>
    </row>
    <row r="23" spans="1:11" x14ac:dyDescent="0.2">
      <c r="A23" s="105">
        <f t="shared" si="0"/>
        <v>21</v>
      </c>
      <c r="B23" s="106">
        <v>16</v>
      </c>
      <c r="C23" s="107">
        <v>30</v>
      </c>
      <c r="D23" s="102"/>
      <c r="E23" s="108"/>
      <c r="F23" s="108"/>
      <c r="G23" s="108"/>
      <c r="H23" s="108"/>
      <c r="I23" s="109"/>
      <c r="J23" s="84"/>
      <c r="K23" s="84"/>
    </row>
    <row r="24" spans="1:11" x14ac:dyDescent="0.2">
      <c r="A24" s="105">
        <f t="shared" si="0"/>
        <v>22</v>
      </c>
      <c r="B24" s="106">
        <v>18</v>
      </c>
      <c r="C24" s="107">
        <v>29</v>
      </c>
      <c r="D24" s="102"/>
      <c r="E24" s="108"/>
      <c r="F24" s="108"/>
      <c r="G24" s="108"/>
      <c r="H24" s="108"/>
      <c r="I24" s="109"/>
      <c r="J24" s="84"/>
      <c r="K24" s="84"/>
    </row>
    <row r="25" spans="1:11" x14ac:dyDescent="0.2">
      <c r="A25" s="105">
        <f t="shared" si="0"/>
        <v>23</v>
      </c>
      <c r="B25" s="106">
        <v>15</v>
      </c>
      <c r="C25" s="107">
        <v>32</v>
      </c>
      <c r="D25" s="102"/>
      <c r="E25" s="108"/>
      <c r="F25" s="108"/>
      <c r="G25" s="108"/>
      <c r="H25" s="108"/>
      <c r="I25" s="109"/>
      <c r="J25" s="84"/>
      <c r="K25" s="84"/>
    </row>
    <row r="26" spans="1:11" x14ac:dyDescent="0.2">
      <c r="A26" s="105">
        <f t="shared" si="0"/>
        <v>24</v>
      </c>
      <c r="B26" s="106">
        <v>13</v>
      </c>
      <c r="C26" s="107">
        <v>32</v>
      </c>
      <c r="D26" s="102"/>
      <c r="E26" s="108"/>
      <c r="F26" s="108"/>
      <c r="G26" s="108"/>
      <c r="H26" s="108"/>
      <c r="I26" s="109"/>
      <c r="J26" s="84"/>
      <c r="K26" s="84"/>
    </row>
    <row r="27" spans="1:11" x14ac:dyDescent="0.2">
      <c r="A27" s="105">
        <f t="shared" si="0"/>
        <v>25</v>
      </c>
      <c r="B27" s="106">
        <v>12</v>
      </c>
      <c r="C27" s="107">
        <v>32</v>
      </c>
      <c r="D27" s="102"/>
      <c r="E27" s="108"/>
      <c r="F27" s="108"/>
      <c r="G27" s="108"/>
      <c r="H27" s="108"/>
      <c r="I27" s="109"/>
      <c r="J27" s="84"/>
      <c r="K27" s="84"/>
    </row>
    <row r="28" spans="1:11" x14ac:dyDescent="0.2">
      <c r="A28" s="105">
        <f t="shared" si="0"/>
        <v>26</v>
      </c>
      <c r="B28" s="106">
        <v>13</v>
      </c>
      <c r="C28" s="107">
        <v>30</v>
      </c>
      <c r="D28" s="102"/>
      <c r="E28" s="108"/>
      <c r="F28" s="108"/>
      <c r="G28" s="108"/>
      <c r="H28" s="108"/>
      <c r="I28" s="109"/>
      <c r="J28" s="84"/>
      <c r="K28" s="84"/>
    </row>
    <row r="29" spans="1:11" x14ac:dyDescent="0.2">
      <c r="A29" s="105">
        <f t="shared" si="0"/>
        <v>27</v>
      </c>
      <c r="B29" s="106">
        <v>16</v>
      </c>
      <c r="C29" s="107">
        <v>30</v>
      </c>
      <c r="D29" s="102"/>
      <c r="E29" s="108"/>
      <c r="F29" s="108"/>
      <c r="G29" s="108"/>
      <c r="H29" s="108"/>
      <c r="I29" s="109"/>
      <c r="J29" s="84"/>
      <c r="K29" s="84"/>
    </row>
    <row r="30" spans="1:11" x14ac:dyDescent="0.2">
      <c r="A30" s="105">
        <f t="shared" si="0"/>
        <v>28</v>
      </c>
      <c r="B30" s="106">
        <v>15</v>
      </c>
      <c r="C30" s="107">
        <v>30</v>
      </c>
      <c r="D30" s="102"/>
      <c r="E30" s="108"/>
      <c r="F30" s="108"/>
      <c r="G30" s="108"/>
      <c r="H30" s="108"/>
      <c r="I30" s="109"/>
      <c r="J30" s="84"/>
      <c r="K30" s="84"/>
    </row>
    <row r="31" spans="1:11" x14ac:dyDescent="0.2">
      <c r="A31" s="105">
        <f t="shared" si="0"/>
        <v>29</v>
      </c>
      <c r="B31" s="106">
        <v>10</v>
      </c>
      <c r="C31" s="107">
        <v>30</v>
      </c>
      <c r="D31" s="102"/>
      <c r="E31" s="108"/>
      <c r="F31" s="108"/>
      <c r="G31" s="108"/>
      <c r="H31" s="108"/>
      <c r="I31" s="109"/>
      <c r="J31" s="84"/>
      <c r="K31" s="84"/>
    </row>
    <row r="32" spans="1:11" x14ac:dyDescent="0.2">
      <c r="A32" s="105">
        <f t="shared" si="0"/>
        <v>30</v>
      </c>
      <c r="B32" s="106">
        <v>10</v>
      </c>
      <c r="C32" s="107">
        <v>30</v>
      </c>
      <c r="D32" s="102"/>
      <c r="E32" s="108"/>
      <c r="F32" s="108"/>
      <c r="G32" s="108"/>
      <c r="H32" s="108"/>
      <c r="I32" s="109"/>
      <c r="J32" s="84"/>
      <c r="K32" s="84"/>
    </row>
    <row r="33" spans="1:11" ht="13.5" thickBot="1" x14ac:dyDescent="0.25">
      <c r="A33" s="110">
        <f t="shared" si="0"/>
        <v>31</v>
      </c>
      <c r="B33" s="111">
        <v>10</v>
      </c>
      <c r="C33" s="112">
        <v>30</v>
      </c>
      <c r="D33" s="113"/>
      <c r="E33" s="114"/>
      <c r="F33" s="114"/>
      <c r="G33" s="114"/>
      <c r="H33" s="114"/>
      <c r="I33" s="115"/>
      <c r="J33" s="116" t="s">
        <v>11</v>
      </c>
      <c r="K33" s="84"/>
    </row>
    <row r="34" spans="1:11" x14ac:dyDescent="0.2">
      <c r="A34" s="204" t="s">
        <v>11</v>
      </c>
      <c r="B34" s="183" t="s">
        <v>12</v>
      </c>
      <c r="C34" s="184"/>
      <c r="D34" s="183" t="s">
        <v>13</v>
      </c>
      <c r="E34" s="185"/>
      <c r="F34" s="185"/>
      <c r="G34" s="185"/>
      <c r="H34" s="185"/>
      <c r="I34" s="184"/>
      <c r="J34" s="84"/>
      <c r="K34" s="84"/>
    </row>
    <row r="35" spans="1:11" ht="13.5" thickBot="1" x14ac:dyDescent="0.25">
      <c r="A35" s="205"/>
      <c r="B35" s="117">
        <f>AVERAGE(B3:B33)</f>
        <v>9.7903225806451619</v>
      </c>
      <c r="C35" s="118">
        <f>AVERAGE(C3:C33)</f>
        <v>26.403225806451612</v>
      </c>
      <c r="D35" s="119">
        <f t="shared" ref="D35:I35" si="1">SUM(D3:D33)</f>
        <v>0</v>
      </c>
      <c r="E35" s="114">
        <f t="shared" si="1"/>
        <v>0</v>
      </c>
      <c r="F35" s="114">
        <f t="shared" si="1"/>
        <v>0</v>
      </c>
      <c r="G35" s="114">
        <f t="shared" si="1"/>
        <v>0</v>
      </c>
      <c r="H35" s="114">
        <f t="shared" si="1"/>
        <v>0</v>
      </c>
      <c r="I35" s="115">
        <f t="shared" si="1"/>
        <v>0</v>
      </c>
      <c r="J35" s="84"/>
      <c r="K35" s="84"/>
    </row>
    <row r="36" spans="1:11" ht="13.5" thickBot="1" x14ac:dyDescent="0.25">
      <c r="A36" s="120" t="s">
        <v>18</v>
      </c>
      <c r="B36" s="121">
        <f>MIN(B3:B33)</f>
        <v>3</v>
      </c>
      <c r="C36" s="122">
        <f>MAX(C3:C33)</f>
        <v>32</v>
      </c>
      <c r="D36" s="195"/>
      <c r="E36" s="195"/>
      <c r="F36" s="195"/>
      <c r="G36" s="195"/>
      <c r="H36" s="195"/>
      <c r="I36" s="196"/>
      <c r="J36" s="84"/>
      <c r="K36" s="84"/>
    </row>
    <row r="37" spans="1:11" ht="13.5" thickBot="1" x14ac:dyDescent="0.25">
      <c r="A37" s="123" t="s">
        <v>15</v>
      </c>
      <c r="B37" s="124">
        <f t="shared" ref="B37:I37" si="2">B35</f>
        <v>9.7903225806451619</v>
      </c>
      <c r="C37" s="125">
        <f t="shared" si="2"/>
        <v>26.403225806451612</v>
      </c>
      <c r="D37" s="126">
        <f t="shared" si="2"/>
        <v>0</v>
      </c>
      <c r="E37" s="127">
        <f t="shared" si="2"/>
        <v>0</v>
      </c>
      <c r="F37" s="127">
        <f t="shared" si="2"/>
        <v>0</v>
      </c>
      <c r="G37" s="127">
        <f t="shared" si="2"/>
        <v>0</v>
      </c>
      <c r="H37" s="127">
        <f t="shared" si="2"/>
        <v>0</v>
      </c>
      <c r="I37" s="128">
        <f t="shared" si="2"/>
        <v>0</v>
      </c>
      <c r="J37" s="84"/>
      <c r="K37" s="84"/>
    </row>
    <row r="38" spans="1:11" ht="13.5" thickBot="1" x14ac:dyDescent="0.25">
      <c r="A38" s="197"/>
      <c r="B38" s="198"/>
      <c r="C38" s="199"/>
      <c r="D38" s="191" t="s">
        <v>12</v>
      </c>
      <c r="E38" s="192"/>
      <c r="F38" s="203">
        <f>AVERAGE(D35:I35)</f>
        <v>0</v>
      </c>
      <c r="G38" s="195"/>
      <c r="H38" s="195"/>
      <c r="I38" s="196"/>
      <c r="J38" s="84"/>
      <c r="K38" s="84"/>
    </row>
    <row r="39" spans="1:11" ht="13.5" thickBot="1" x14ac:dyDescent="0.25">
      <c r="A39" s="200"/>
      <c r="B39" s="201"/>
      <c r="C39" s="202"/>
      <c r="D39" s="189" t="s">
        <v>14</v>
      </c>
      <c r="E39" s="190"/>
      <c r="F39" s="129">
        <f>F38</f>
        <v>0</v>
      </c>
      <c r="G39" s="193" t="s">
        <v>16</v>
      </c>
      <c r="H39" s="193"/>
      <c r="I39" s="194"/>
      <c r="J39" s="84"/>
      <c r="K39" s="84"/>
    </row>
    <row r="40" spans="1:11" x14ac:dyDescent="0.2">
      <c r="A40" s="84"/>
      <c r="B40" s="84"/>
      <c r="C40" s="84"/>
      <c r="D40" s="188" t="s">
        <v>11</v>
      </c>
      <c r="E40" s="188"/>
      <c r="F40" s="84"/>
      <c r="G40" s="84"/>
      <c r="H40" s="84"/>
      <c r="I40" s="84"/>
      <c r="J40" s="84"/>
      <c r="K40" s="84"/>
    </row>
    <row r="41" spans="1:11" x14ac:dyDescent="0.2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</row>
    <row r="42" spans="1:11" x14ac:dyDescent="0.2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</row>
  </sheetData>
  <mergeCells count="13">
    <mergeCell ref="B1:C1"/>
    <mergeCell ref="D1:I1"/>
    <mergeCell ref="A1:A2"/>
    <mergeCell ref="D40:E40"/>
    <mergeCell ref="D39:E39"/>
    <mergeCell ref="D38:E38"/>
    <mergeCell ref="B34:C34"/>
    <mergeCell ref="D34:I34"/>
    <mergeCell ref="G39:I39"/>
    <mergeCell ref="D36:I36"/>
    <mergeCell ref="A38:C39"/>
    <mergeCell ref="F38:I38"/>
    <mergeCell ref="A34:A35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40"/>
  <sheetViews>
    <sheetView topLeftCell="A31" workbookViewId="0">
      <selection activeCell="H28" sqref="H28"/>
    </sheetView>
  </sheetViews>
  <sheetFormatPr defaultRowHeight="12.75" x14ac:dyDescent="0.2"/>
  <cols>
    <col min="1" max="9" width="9.7109375" style="149" customWidth="1"/>
    <col min="10" max="16384" width="9.140625" style="149"/>
  </cols>
  <sheetData>
    <row r="1" spans="1:9" x14ac:dyDescent="0.2">
      <c r="A1" s="299" t="s">
        <v>0</v>
      </c>
      <c r="B1" s="296" t="s">
        <v>1</v>
      </c>
      <c r="C1" s="297"/>
      <c r="D1" s="296" t="s">
        <v>4</v>
      </c>
      <c r="E1" s="298"/>
      <c r="F1" s="298"/>
      <c r="G1" s="298"/>
      <c r="H1" s="298"/>
      <c r="I1" s="297"/>
    </row>
    <row r="2" spans="1:9" ht="13.5" thickBot="1" x14ac:dyDescent="0.25">
      <c r="A2" s="300"/>
      <c r="B2" s="150" t="s">
        <v>2</v>
      </c>
      <c r="C2" s="151" t="s">
        <v>3</v>
      </c>
      <c r="D2" s="150" t="s">
        <v>5</v>
      </c>
      <c r="E2" s="152" t="s">
        <v>6</v>
      </c>
      <c r="F2" s="152" t="s">
        <v>7</v>
      </c>
      <c r="G2" s="152" t="s">
        <v>8</v>
      </c>
      <c r="H2" s="152" t="s">
        <v>11</v>
      </c>
      <c r="I2" s="151" t="s">
        <v>11</v>
      </c>
    </row>
    <row r="3" spans="1:9" x14ac:dyDescent="0.2">
      <c r="A3" s="153">
        <v>1</v>
      </c>
      <c r="B3" s="154">
        <v>10</v>
      </c>
      <c r="C3" s="155">
        <v>27</v>
      </c>
      <c r="D3" s="156"/>
      <c r="E3" s="157"/>
      <c r="F3" s="157"/>
      <c r="G3" s="157"/>
      <c r="H3" s="157"/>
      <c r="I3" s="158"/>
    </row>
    <row r="4" spans="1:9" x14ac:dyDescent="0.2">
      <c r="A4" s="159">
        <f t="shared" ref="A4:A33" si="0">A3+1</f>
        <v>2</v>
      </c>
      <c r="B4" s="160">
        <v>11</v>
      </c>
      <c r="C4" s="161">
        <v>27</v>
      </c>
      <c r="D4" s="156"/>
      <c r="E4" s="162"/>
      <c r="F4" s="162"/>
      <c r="G4" s="162"/>
      <c r="H4" s="162"/>
      <c r="I4" s="163"/>
    </row>
    <row r="5" spans="1:9" x14ac:dyDescent="0.2">
      <c r="A5" s="159">
        <f t="shared" si="0"/>
        <v>3</v>
      </c>
      <c r="B5" s="160">
        <v>9</v>
      </c>
      <c r="C5" s="161">
        <v>28</v>
      </c>
      <c r="D5" s="156"/>
      <c r="E5" s="162"/>
      <c r="F5" s="162"/>
      <c r="G5" s="162"/>
      <c r="H5" s="162"/>
      <c r="I5" s="163"/>
    </row>
    <row r="6" spans="1:9" x14ac:dyDescent="0.2">
      <c r="A6" s="159">
        <f t="shared" si="0"/>
        <v>4</v>
      </c>
      <c r="B6" s="160">
        <v>7</v>
      </c>
      <c r="C6" s="161">
        <v>28</v>
      </c>
      <c r="D6" s="156"/>
      <c r="E6" s="162"/>
      <c r="F6" s="162"/>
      <c r="G6" s="162"/>
      <c r="H6" s="162"/>
      <c r="I6" s="163"/>
    </row>
    <row r="7" spans="1:9" x14ac:dyDescent="0.2">
      <c r="A7" s="159">
        <f t="shared" si="0"/>
        <v>5</v>
      </c>
      <c r="B7" s="160">
        <v>8</v>
      </c>
      <c r="C7" s="161">
        <v>24</v>
      </c>
      <c r="D7" s="156"/>
      <c r="E7" s="162"/>
      <c r="F7" s="162"/>
      <c r="G7" s="162"/>
      <c r="H7" s="162"/>
      <c r="I7" s="163"/>
    </row>
    <row r="8" spans="1:9" x14ac:dyDescent="0.2">
      <c r="A8" s="159">
        <f t="shared" si="0"/>
        <v>6</v>
      </c>
      <c r="B8" s="160">
        <v>8</v>
      </c>
      <c r="C8" s="161">
        <v>25</v>
      </c>
      <c r="D8" s="156"/>
      <c r="E8" s="162"/>
      <c r="F8" s="162"/>
      <c r="G8" s="162"/>
      <c r="H8" s="162"/>
      <c r="I8" s="163"/>
    </row>
    <row r="9" spans="1:9" x14ac:dyDescent="0.2">
      <c r="A9" s="159">
        <f t="shared" si="0"/>
        <v>7</v>
      </c>
      <c r="B9" s="160">
        <v>7</v>
      </c>
      <c r="C9" s="161">
        <v>23</v>
      </c>
      <c r="D9" s="156"/>
      <c r="E9" s="162"/>
      <c r="F9" s="162"/>
      <c r="G9" s="162"/>
      <c r="H9" s="162"/>
      <c r="I9" s="163"/>
    </row>
    <row r="10" spans="1:9" x14ac:dyDescent="0.2">
      <c r="A10" s="159">
        <f t="shared" si="0"/>
        <v>8</v>
      </c>
      <c r="B10" s="160">
        <v>6</v>
      </c>
      <c r="C10" s="161">
        <v>25</v>
      </c>
      <c r="D10" s="156"/>
      <c r="E10" s="162"/>
      <c r="F10" s="162"/>
      <c r="G10" s="162"/>
      <c r="H10" s="162"/>
      <c r="I10" s="163"/>
    </row>
    <row r="11" spans="1:9" x14ac:dyDescent="0.2">
      <c r="A11" s="159">
        <f t="shared" si="0"/>
        <v>9</v>
      </c>
      <c r="B11" s="160">
        <v>11</v>
      </c>
      <c r="C11" s="161">
        <v>26</v>
      </c>
      <c r="D11" s="156"/>
      <c r="E11" s="162"/>
      <c r="F11" s="162"/>
      <c r="G11" s="162"/>
      <c r="H11" s="162"/>
      <c r="I11" s="163"/>
    </row>
    <row r="12" spans="1:9" x14ac:dyDescent="0.2">
      <c r="A12" s="159">
        <f t="shared" si="0"/>
        <v>10</v>
      </c>
      <c r="B12" s="160">
        <v>10</v>
      </c>
      <c r="C12" s="161">
        <v>26</v>
      </c>
      <c r="D12" s="156"/>
      <c r="E12" s="162"/>
      <c r="F12" s="162"/>
      <c r="G12" s="162"/>
      <c r="H12" s="162"/>
      <c r="I12" s="163"/>
    </row>
    <row r="13" spans="1:9" x14ac:dyDescent="0.2">
      <c r="A13" s="159">
        <f t="shared" si="0"/>
        <v>11</v>
      </c>
      <c r="B13" s="160">
        <v>10</v>
      </c>
      <c r="C13" s="161">
        <v>26</v>
      </c>
      <c r="D13" s="156"/>
      <c r="E13" s="162"/>
      <c r="F13" s="162"/>
      <c r="G13" s="162"/>
      <c r="H13" s="162"/>
      <c r="I13" s="163"/>
    </row>
    <row r="14" spans="1:9" x14ac:dyDescent="0.2">
      <c r="A14" s="159">
        <f t="shared" si="0"/>
        <v>12</v>
      </c>
      <c r="B14" s="160">
        <v>10</v>
      </c>
      <c r="C14" s="161">
        <v>26</v>
      </c>
      <c r="D14" s="156"/>
      <c r="E14" s="162"/>
      <c r="F14" s="162"/>
      <c r="G14" s="162"/>
      <c r="H14" s="162"/>
      <c r="I14" s="163"/>
    </row>
    <row r="15" spans="1:9" x14ac:dyDescent="0.2">
      <c r="A15" s="159">
        <f t="shared" si="0"/>
        <v>13</v>
      </c>
      <c r="B15" s="160">
        <v>10</v>
      </c>
      <c r="C15" s="161">
        <v>25</v>
      </c>
      <c r="D15" s="156"/>
      <c r="E15" s="162"/>
      <c r="F15" s="162"/>
      <c r="G15" s="162"/>
      <c r="H15" s="162"/>
      <c r="I15" s="163"/>
    </row>
    <row r="16" spans="1:9" x14ac:dyDescent="0.2">
      <c r="A16" s="159">
        <f t="shared" si="0"/>
        <v>14</v>
      </c>
      <c r="B16" s="160">
        <v>10</v>
      </c>
      <c r="C16" s="161">
        <v>26</v>
      </c>
      <c r="D16" s="156"/>
      <c r="E16" s="162"/>
      <c r="F16" s="162"/>
      <c r="G16" s="162"/>
      <c r="H16" s="162"/>
      <c r="I16" s="163"/>
    </row>
    <row r="17" spans="1:9" x14ac:dyDescent="0.2">
      <c r="A17" s="159">
        <f t="shared" si="0"/>
        <v>15</v>
      </c>
      <c r="B17" s="160">
        <v>10</v>
      </c>
      <c r="C17" s="161">
        <v>26</v>
      </c>
      <c r="D17" s="156"/>
      <c r="E17" s="162"/>
      <c r="F17" s="162"/>
      <c r="G17" s="162"/>
      <c r="H17" s="162"/>
      <c r="I17" s="163"/>
    </row>
    <row r="18" spans="1:9" x14ac:dyDescent="0.2">
      <c r="A18" s="159">
        <f t="shared" si="0"/>
        <v>16</v>
      </c>
      <c r="B18" s="160">
        <v>8</v>
      </c>
      <c r="C18" s="161">
        <v>27</v>
      </c>
      <c r="D18" s="156"/>
      <c r="E18" s="162"/>
      <c r="F18" s="162"/>
      <c r="G18" s="162"/>
      <c r="H18" s="162"/>
      <c r="I18" s="163"/>
    </row>
    <row r="19" spans="1:9" x14ac:dyDescent="0.2">
      <c r="A19" s="159">
        <f t="shared" si="0"/>
        <v>17</v>
      </c>
      <c r="B19" s="160">
        <v>10</v>
      </c>
      <c r="C19" s="161">
        <v>29</v>
      </c>
      <c r="D19" s="156"/>
      <c r="E19" s="162"/>
      <c r="F19" s="162"/>
      <c r="G19" s="162"/>
      <c r="H19" s="162"/>
      <c r="I19" s="163"/>
    </row>
    <row r="20" spans="1:9" x14ac:dyDescent="0.2">
      <c r="A20" s="159">
        <f t="shared" si="0"/>
        <v>18</v>
      </c>
      <c r="B20" s="160">
        <v>9</v>
      </c>
      <c r="C20" s="161">
        <v>25</v>
      </c>
      <c r="D20" s="156"/>
      <c r="E20" s="162"/>
      <c r="F20" s="162"/>
      <c r="G20" s="162"/>
      <c r="H20" s="162"/>
      <c r="I20" s="163"/>
    </row>
    <row r="21" spans="1:9" x14ac:dyDescent="0.2">
      <c r="A21" s="159">
        <f t="shared" si="0"/>
        <v>19</v>
      </c>
      <c r="B21" s="160">
        <v>9</v>
      </c>
      <c r="C21" s="161">
        <v>25</v>
      </c>
      <c r="D21" s="156"/>
      <c r="E21" s="162"/>
      <c r="F21" s="162"/>
      <c r="G21" s="162"/>
      <c r="H21" s="162"/>
      <c r="I21" s="163"/>
    </row>
    <row r="22" spans="1:9" x14ac:dyDescent="0.2">
      <c r="A22" s="159">
        <f t="shared" si="0"/>
        <v>20</v>
      </c>
      <c r="B22" s="160">
        <v>8.5</v>
      </c>
      <c r="C22" s="161">
        <v>24</v>
      </c>
      <c r="D22" s="156"/>
      <c r="E22" s="162"/>
      <c r="F22" s="162"/>
      <c r="G22" s="162"/>
      <c r="H22" s="162"/>
      <c r="I22" s="163"/>
    </row>
    <row r="23" spans="1:9" x14ac:dyDescent="0.2">
      <c r="A23" s="159">
        <f t="shared" si="0"/>
        <v>21</v>
      </c>
      <c r="B23" s="160">
        <v>8</v>
      </c>
      <c r="C23" s="161">
        <v>26</v>
      </c>
      <c r="D23" s="156"/>
      <c r="E23" s="162"/>
      <c r="F23" s="162"/>
      <c r="G23" s="162"/>
      <c r="H23" s="162"/>
      <c r="I23" s="163"/>
    </row>
    <row r="24" spans="1:9" x14ac:dyDescent="0.2">
      <c r="A24" s="159">
        <f t="shared" si="0"/>
        <v>22</v>
      </c>
      <c r="B24" s="160">
        <v>9</v>
      </c>
      <c r="C24" s="161">
        <v>26</v>
      </c>
      <c r="D24" s="156"/>
      <c r="E24" s="162"/>
      <c r="F24" s="162"/>
      <c r="G24" s="162"/>
      <c r="H24" s="162"/>
      <c r="I24" s="163"/>
    </row>
    <row r="25" spans="1:9" x14ac:dyDescent="0.2">
      <c r="A25" s="159">
        <f t="shared" si="0"/>
        <v>23</v>
      </c>
      <c r="B25" s="160">
        <v>8</v>
      </c>
      <c r="C25" s="161">
        <v>27</v>
      </c>
      <c r="D25" s="156"/>
      <c r="E25" s="162"/>
      <c r="F25" s="162"/>
      <c r="G25" s="162"/>
      <c r="H25" s="162"/>
      <c r="I25" s="163"/>
    </row>
    <row r="26" spans="1:9" x14ac:dyDescent="0.2">
      <c r="A26" s="159">
        <f t="shared" si="0"/>
        <v>24</v>
      </c>
      <c r="B26" s="160">
        <v>9</v>
      </c>
      <c r="C26" s="161">
        <v>26</v>
      </c>
      <c r="D26" s="156"/>
      <c r="E26" s="162"/>
      <c r="F26" s="162"/>
      <c r="G26" s="162"/>
      <c r="H26" s="162"/>
      <c r="I26" s="163"/>
    </row>
    <row r="27" spans="1:9" x14ac:dyDescent="0.2">
      <c r="A27" s="159">
        <f t="shared" si="0"/>
        <v>25</v>
      </c>
      <c r="B27" s="160">
        <v>9</v>
      </c>
      <c r="C27" s="161">
        <v>27</v>
      </c>
      <c r="D27" s="156"/>
      <c r="E27" s="162"/>
      <c r="F27" s="162"/>
      <c r="G27" s="162"/>
      <c r="H27" s="162"/>
      <c r="I27" s="163"/>
    </row>
    <row r="28" spans="1:9" x14ac:dyDescent="0.2">
      <c r="A28" s="159">
        <f t="shared" si="0"/>
        <v>26</v>
      </c>
      <c r="B28" s="160">
        <v>9</v>
      </c>
      <c r="C28" s="161">
        <v>27</v>
      </c>
      <c r="D28" s="156"/>
      <c r="E28" s="162"/>
      <c r="F28" s="162"/>
      <c r="G28" s="162"/>
      <c r="H28" s="162"/>
      <c r="I28" s="163"/>
    </row>
    <row r="29" spans="1:9" x14ac:dyDescent="0.2">
      <c r="A29" s="159">
        <f t="shared" si="0"/>
        <v>27</v>
      </c>
      <c r="B29" s="160">
        <v>8</v>
      </c>
      <c r="C29" s="161">
        <v>28</v>
      </c>
      <c r="D29" s="156"/>
      <c r="E29" s="162"/>
      <c r="F29" s="162"/>
      <c r="G29" s="162"/>
      <c r="H29" s="162"/>
      <c r="I29" s="163"/>
    </row>
    <row r="30" spans="1:9" x14ac:dyDescent="0.2">
      <c r="A30" s="159">
        <f t="shared" si="0"/>
        <v>28</v>
      </c>
      <c r="B30" s="160">
        <v>8</v>
      </c>
      <c r="C30" s="161">
        <v>28</v>
      </c>
      <c r="D30" s="156"/>
      <c r="E30" s="162"/>
      <c r="F30" s="162"/>
      <c r="G30" s="162"/>
      <c r="H30" s="162"/>
      <c r="I30" s="163"/>
    </row>
    <row r="31" spans="1:9" x14ac:dyDescent="0.2">
      <c r="A31" s="159">
        <f t="shared" si="0"/>
        <v>29</v>
      </c>
      <c r="B31" s="160">
        <v>11</v>
      </c>
      <c r="C31" s="161">
        <v>27</v>
      </c>
      <c r="D31" s="156"/>
      <c r="E31" s="162"/>
      <c r="F31" s="162"/>
      <c r="G31" s="162"/>
      <c r="H31" s="162"/>
      <c r="I31" s="163"/>
    </row>
    <row r="32" spans="1:9" x14ac:dyDescent="0.2">
      <c r="A32" s="159">
        <f t="shared" si="0"/>
        <v>30</v>
      </c>
      <c r="B32" s="160">
        <v>8</v>
      </c>
      <c r="C32" s="161">
        <v>29</v>
      </c>
      <c r="D32" s="156"/>
      <c r="E32" s="162"/>
      <c r="F32" s="162"/>
      <c r="G32" s="162"/>
      <c r="H32" s="162"/>
      <c r="I32" s="163"/>
    </row>
    <row r="33" spans="1:9" ht="13.5" thickBot="1" x14ac:dyDescent="0.25">
      <c r="A33" s="159">
        <f t="shared" si="0"/>
        <v>31</v>
      </c>
      <c r="B33" s="164">
        <v>9</v>
      </c>
      <c r="C33" s="165">
        <v>30</v>
      </c>
      <c r="D33" s="166"/>
      <c r="E33" s="167"/>
      <c r="F33" s="167"/>
      <c r="G33" s="167"/>
      <c r="H33" s="167"/>
      <c r="I33" s="168"/>
    </row>
    <row r="34" spans="1:9" x14ac:dyDescent="0.2">
      <c r="A34" s="288" t="s">
        <v>11</v>
      </c>
      <c r="B34" s="281" t="s">
        <v>12</v>
      </c>
      <c r="C34" s="282"/>
      <c r="D34" s="281" t="s">
        <v>13</v>
      </c>
      <c r="E34" s="283"/>
      <c r="F34" s="283"/>
      <c r="G34" s="283"/>
      <c r="H34" s="283"/>
      <c r="I34" s="282"/>
    </row>
    <row r="35" spans="1:9" ht="13.5" thickBot="1" x14ac:dyDescent="0.25">
      <c r="A35" s="289"/>
      <c r="B35" s="169">
        <f>AVERAGE(B3:B33)</f>
        <v>8.9516129032258061</v>
      </c>
      <c r="C35" s="170">
        <f>AVERAGE(C3:C33)</f>
        <v>26.419354838709676</v>
      </c>
      <c r="D35" s="171">
        <f t="shared" ref="D35:I35" si="1">SUM(D3:D33)</f>
        <v>0</v>
      </c>
      <c r="E35" s="172">
        <f t="shared" si="1"/>
        <v>0</v>
      </c>
      <c r="F35" s="172">
        <f t="shared" si="1"/>
        <v>0</v>
      </c>
      <c r="G35" s="172">
        <f t="shared" si="1"/>
        <v>0</v>
      </c>
      <c r="H35" s="172">
        <f t="shared" si="1"/>
        <v>0</v>
      </c>
      <c r="I35" s="173">
        <f t="shared" si="1"/>
        <v>0</v>
      </c>
    </row>
    <row r="36" spans="1:9" ht="13.5" thickBot="1" x14ac:dyDescent="0.25">
      <c r="A36" s="147" t="s">
        <v>18</v>
      </c>
      <c r="B36" s="174">
        <f>MIN(B3:B33)</f>
        <v>6</v>
      </c>
      <c r="C36" s="175">
        <f>MAX(C3:C33)</f>
        <v>30</v>
      </c>
      <c r="D36" s="286"/>
      <c r="E36" s="286"/>
      <c r="F36" s="286"/>
      <c r="G36" s="286"/>
      <c r="H36" s="286"/>
      <c r="I36" s="287"/>
    </row>
    <row r="37" spans="1:9" ht="13.5" thickBot="1" x14ac:dyDescent="0.25">
      <c r="A37" s="176" t="s">
        <v>15</v>
      </c>
      <c r="B37" s="177">
        <f>(B35+Apr!B34+Mar!B35+Feb!B33+Jan!B35+Dec!B35+Nov!B34+Oct!B35+Sep!B34+Aug!B35)/10</f>
        <v>15.076562980030724</v>
      </c>
      <c r="C37" s="178">
        <f>(C35+Mar!C35+Apr!C34+Feb!C33+Jan!C35+Dec!C35+Nov!C34+Oct!C35+Sep!C34+Aug!C35)/10</f>
        <v>30.519615975422425</v>
      </c>
      <c r="D37" s="179">
        <f>D35+Apr!D36</f>
        <v>566.5</v>
      </c>
      <c r="E37" s="180">
        <f>E35+Apr!E36</f>
        <v>0</v>
      </c>
      <c r="F37" s="180">
        <f>F35+Apr!F36</f>
        <v>470.5</v>
      </c>
      <c r="G37" s="180">
        <f>G35+Apr!G36</f>
        <v>168</v>
      </c>
      <c r="H37" s="180">
        <f>H35+Apr!H36</f>
        <v>0</v>
      </c>
      <c r="I37" s="181">
        <f>I35+Apr!I36</f>
        <v>0</v>
      </c>
    </row>
    <row r="38" spans="1:9" ht="13.5" thickBot="1" x14ac:dyDescent="0.25">
      <c r="A38" s="290"/>
      <c r="B38" s="291"/>
      <c r="C38" s="292"/>
      <c r="D38" s="279" t="s">
        <v>12</v>
      </c>
      <c r="E38" s="280"/>
      <c r="F38" s="285">
        <f>AVERAGE(D35:I35)</f>
        <v>0</v>
      </c>
      <c r="G38" s="286"/>
      <c r="H38" s="286"/>
      <c r="I38" s="287"/>
    </row>
    <row r="39" spans="1:9" ht="13.5" thickBot="1" x14ac:dyDescent="0.25">
      <c r="A39" s="293"/>
      <c r="B39" s="294"/>
      <c r="C39" s="295"/>
      <c r="D39" s="277" t="s">
        <v>14</v>
      </c>
      <c r="E39" s="278"/>
      <c r="F39" s="148">
        <f>F38+Apr!F38</f>
        <v>212.61666666666665</v>
      </c>
      <c r="G39" s="278" t="s">
        <v>16</v>
      </c>
      <c r="H39" s="278"/>
      <c r="I39" s="284"/>
    </row>
    <row r="40" spans="1:9" x14ac:dyDescent="0.2">
      <c r="B40" s="182">
        <f>Sep!B36</f>
        <v>10.686827956989248</v>
      </c>
      <c r="C40" s="182">
        <f>Sep!C36</f>
        <v>28.726612903225806</v>
      </c>
      <c r="D40" s="276" t="s">
        <v>11</v>
      </c>
      <c r="E40" s="276"/>
    </row>
  </sheetData>
  <mergeCells count="13">
    <mergeCell ref="A34:A35"/>
    <mergeCell ref="D36:I36"/>
    <mergeCell ref="A38:C39"/>
    <mergeCell ref="B1:C1"/>
    <mergeCell ref="D1:I1"/>
    <mergeCell ref="A1:A2"/>
    <mergeCell ref="D40:E40"/>
    <mergeCell ref="D39:E39"/>
    <mergeCell ref="D38:E38"/>
    <mergeCell ref="B34:C34"/>
    <mergeCell ref="D34:I34"/>
    <mergeCell ref="G39:I39"/>
    <mergeCell ref="F38:I38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39"/>
  <sheetViews>
    <sheetView workbookViewId="0">
      <selection activeCell="F36" sqref="F36"/>
    </sheetView>
  </sheetViews>
  <sheetFormatPr defaultRowHeight="12.75" x14ac:dyDescent="0.2"/>
  <cols>
    <col min="1" max="1" width="9.7109375" style="93" customWidth="1"/>
    <col min="2" max="9" width="9.7109375" customWidth="1"/>
  </cols>
  <sheetData>
    <row r="1" spans="1:9" x14ac:dyDescent="0.2">
      <c r="A1" s="219" t="s">
        <v>0</v>
      </c>
      <c r="B1" s="216" t="s">
        <v>1</v>
      </c>
      <c r="C1" s="217"/>
      <c r="D1" s="216" t="s">
        <v>4</v>
      </c>
      <c r="E1" s="218"/>
      <c r="F1" s="218"/>
      <c r="G1" s="218"/>
      <c r="H1" s="218"/>
      <c r="I1" s="217"/>
    </row>
    <row r="2" spans="1:9" ht="13.5" thickBot="1" x14ac:dyDescent="0.25">
      <c r="A2" s="220"/>
      <c r="B2" s="5" t="s">
        <v>2</v>
      </c>
      <c r="C2" s="6" t="s">
        <v>3</v>
      </c>
      <c r="D2" s="5" t="s">
        <v>5</v>
      </c>
      <c r="E2" s="7" t="s">
        <v>6</v>
      </c>
      <c r="F2" s="7" t="s">
        <v>7</v>
      </c>
      <c r="G2" s="7" t="s">
        <v>8</v>
      </c>
      <c r="H2" s="7" t="s">
        <v>40</v>
      </c>
      <c r="I2" s="6" t="s">
        <v>41</v>
      </c>
    </row>
    <row r="3" spans="1:9" x14ac:dyDescent="0.2">
      <c r="A3" s="90">
        <v>1</v>
      </c>
      <c r="B3" s="8">
        <v>11</v>
      </c>
      <c r="C3" s="11">
        <v>30</v>
      </c>
      <c r="D3" s="14"/>
      <c r="E3" s="15"/>
      <c r="F3" s="15"/>
      <c r="G3" s="15"/>
      <c r="H3" s="15"/>
      <c r="I3" s="16"/>
    </row>
    <row r="4" spans="1:9" x14ac:dyDescent="0.2">
      <c r="A4" s="91">
        <f t="shared" ref="A4:A32" si="0">A3+1</f>
        <v>2</v>
      </c>
      <c r="B4" s="9">
        <v>11</v>
      </c>
      <c r="C4" s="12">
        <v>30</v>
      </c>
      <c r="D4" s="14"/>
      <c r="E4" s="17"/>
      <c r="F4" s="17"/>
      <c r="G4" s="17"/>
      <c r="H4" s="17"/>
      <c r="I4" s="18"/>
    </row>
    <row r="5" spans="1:9" x14ac:dyDescent="0.2">
      <c r="A5" s="91">
        <f t="shared" si="0"/>
        <v>3</v>
      </c>
      <c r="B5" s="9">
        <v>10</v>
      </c>
      <c r="C5" s="12">
        <v>29</v>
      </c>
      <c r="D5" s="14"/>
      <c r="E5" s="17"/>
      <c r="F5" s="17"/>
      <c r="G5" s="17"/>
      <c r="H5" s="17"/>
      <c r="I5" s="18"/>
    </row>
    <row r="6" spans="1:9" x14ac:dyDescent="0.2">
      <c r="A6" s="91">
        <f t="shared" si="0"/>
        <v>4</v>
      </c>
      <c r="B6" s="9">
        <v>11</v>
      </c>
      <c r="C6" s="12">
        <v>29</v>
      </c>
      <c r="D6" s="14"/>
      <c r="E6" s="17"/>
      <c r="F6" s="17"/>
      <c r="G6" s="17"/>
      <c r="H6" s="17"/>
      <c r="I6" s="18"/>
    </row>
    <row r="7" spans="1:9" x14ac:dyDescent="0.2">
      <c r="A7" s="91">
        <f t="shared" si="0"/>
        <v>5</v>
      </c>
      <c r="B7" s="9">
        <v>11</v>
      </c>
      <c r="C7" s="12">
        <v>29</v>
      </c>
      <c r="D7" s="14"/>
      <c r="E7" s="17"/>
      <c r="F7" s="17"/>
      <c r="G7" s="17"/>
      <c r="H7" s="17"/>
      <c r="I7" s="18"/>
    </row>
    <row r="8" spans="1:9" x14ac:dyDescent="0.2">
      <c r="A8" s="91">
        <f t="shared" si="0"/>
        <v>6</v>
      </c>
      <c r="B8" s="9">
        <v>10</v>
      </c>
      <c r="C8" s="12">
        <v>27</v>
      </c>
      <c r="D8" s="14"/>
      <c r="E8" s="17"/>
      <c r="F8" s="17"/>
      <c r="G8" s="17"/>
      <c r="H8" s="17"/>
      <c r="I8" s="18"/>
    </row>
    <row r="9" spans="1:9" x14ac:dyDescent="0.2">
      <c r="A9" s="91">
        <f t="shared" si="0"/>
        <v>7</v>
      </c>
      <c r="B9" s="9">
        <v>10</v>
      </c>
      <c r="C9" s="12">
        <v>27.5</v>
      </c>
      <c r="D9" s="14"/>
      <c r="E9" s="17"/>
      <c r="F9" s="17"/>
      <c r="G9" s="17"/>
      <c r="H9" s="17"/>
      <c r="I9" s="18"/>
    </row>
    <row r="10" spans="1:9" x14ac:dyDescent="0.2">
      <c r="A10" s="91">
        <f t="shared" si="0"/>
        <v>8</v>
      </c>
      <c r="B10" s="9">
        <v>10</v>
      </c>
      <c r="C10" s="12">
        <v>28</v>
      </c>
      <c r="D10" s="14"/>
      <c r="E10" s="17"/>
      <c r="F10" s="17"/>
      <c r="G10" s="17"/>
      <c r="H10" s="17"/>
      <c r="I10" s="18"/>
    </row>
    <row r="11" spans="1:9" x14ac:dyDescent="0.2">
      <c r="A11" s="91">
        <f t="shared" si="0"/>
        <v>9</v>
      </c>
      <c r="B11" s="9">
        <v>9</v>
      </c>
      <c r="C11" s="12">
        <v>22</v>
      </c>
      <c r="D11" s="14"/>
      <c r="E11" s="17"/>
      <c r="F11" s="17"/>
      <c r="G11" s="17"/>
      <c r="H11" s="17"/>
      <c r="I11" s="18"/>
    </row>
    <row r="12" spans="1:9" x14ac:dyDescent="0.2">
      <c r="A12" s="91">
        <f t="shared" si="0"/>
        <v>10</v>
      </c>
      <c r="B12" s="9">
        <v>6</v>
      </c>
      <c r="C12" s="12">
        <v>22</v>
      </c>
      <c r="D12" s="14"/>
      <c r="E12" s="17"/>
      <c r="F12" s="17"/>
      <c r="G12" s="17"/>
      <c r="H12" s="17"/>
      <c r="I12" s="18"/>
    </row>
    <row r="13" spans="1:9" x14ac:dyDescent="0.2">
      <c r="A13" s="91">
        <f t="shared" si="0"/>
        <v>11</v>
      </c>
      <c r="B13" s="9">
        <v>4</v>
      </c>
      <c r="C13" s="12">
        <v>22</v>
      </c>
      <c r="D13" s="14"/>
      <c r="E13" s="17"/>
      <c r="F13" s="17"/>
      <c r="G13" s="17"/>
      <c r="H13" s="17"/>
      <c r="I13" s="18"/>
    </row>
    <row r="14" spans="1:9" x14ac:dyDescent="0.2">
      <c r="A14" s="91">
        <f t="shared" si="0"/>
        <v>12</v>
      </c>
      <c r="B14" s="9">
        <v>5</v>
      </c>
      <c r="C14" s="12">
        <v>23</v>
      </c>
      <c r="D14" s="14"/>
      <c r="E14" s="17"/>
      <c r="F14" s="17"/>
      <c r="G14" s="17"/>
      <c r="H14" s="17"/>
      <c r="I14" s="18"/>
    </row>
    <row r="15" spans="1:9" x14ac:dyDescent="0.2">
      <c r="A15" s="91">
        <f t="shared" si="0"/>
        <v>13</v>
      </c>
      <c r="B15" s="9">
        <v>7</v>
      </c>
      <c r="C15" s="12">
        <v>25</v>
      </c>
      <c r="D15" s="14"/>
      <c r="E15" s="17"/>
      <c r="F15" s="17"/>
      <c r="G15" s="17"/>
      <c r="H15" s="17"/>
      <c r="I15" s="18"/>
    </row>
    <row r="16" spans="1:9" x14ac:dyDescent="0.2">
      <c r="A16" s="91">
        <f t="shared" si="0"/>
        <v>14</v>
      </c>
      <c r="B16" s="9">
        <v>6</v>
      </c>
      <c r="C16" s="12">
        <v>26</v>
      </c>
      <c r="D16" s="14"/>
      <c r="E16" s="17"/>
      <c r="F16" s="17"/>
      <c r="G16" s="17"/>
      <c r="H16" s="17"/>
      <c r="I16" s="18"/>
    </row>
    <row r="17" spans="1:9" x14ac:dyDescent="0.2">
      <c r="A17" s="91">
        <f t="shared" si="0"/>
        <v>15</v>
      </c>
      <c r="B17" s="9">
        <v>6</v>
      </c>
      <c r="C17" s="12">
        <v>26</v>
      </c>
      <c r="D17" s="14"/>
      <c r="E17" s="17"/>
      <c r="F17" s="17"/>
      <c r="G17" s="17"/>
      <c r="H17" s="17"/>
      <c r="I17" s="18"/>
    </row>
    <row r="18" spans="1:9" x14ac:dyDescent="0.2">
      <c r="A18" s="91">
        <f t="shared" si="0"/>
        <v>16</v>
      </c>
      <c r="B18" s="9">
        <v>5</v>
      </c>
      <c r="C18" s="12">
        <v>25</v>
      </c>
      <c r="D18" s="14"/>
      <c r="E18" s="17"/>
      <c r="F18" s="17"/>
      <c r="G18" s="17"/>
      <c r="H18" s="17"/>
      <c r="I18" s="18"/>
    </row>
    <row r="19" spans="1:9" x14ac:dyDescent="0.2">
      <c r="A19" s="91">
        <f t="shared" si="0"/>
        <v>17</v>
      </c>
      <c r="B19" s="9">
        <v>5</v>
      </c>
      <c r="C19" s="12">
        <v>24</v>
      </c>
      <c r="D19" s="14"/>
      <c r="E19" s="17"/>
      <c r="F19" s="17"/>
      <c r="G19" s="17"/>
      <c r="H19" s="17"/>
      <c r="I19" s="18"/>
    </row>
    <row r="20" spans="1:9" x14ac:dyDescent="0.2">
      <c r="A20" s="91">
        <f t="shared" si="0"/>
        <v>18</v>
      </c>
      <c r="B20" s="9">
        <v>5</v>
      </c>
      <c r="C20" s="12">
        <v>24</v>
      </c>
      <c r="D20" s="14"/>
      <c r="E20" s="17"/>
      <c r="F20" s="17"/>
      <c r="G20" s="17"/>
      <c r="H20" s="17"/>
      <c r="I20" s="18"/>
    </row>
    <row r="21" spans="1:9" x14ac:dyDescent="0.2">
      <c r="A21" s="91">
        <f t="shared" si="0"/>
        <v>19</v>
      </c>
      <c r="B21" s="9">
        <v>8</v>
      </c>
      <c r="C21" s="12">
        <v>22</v>
      </c>
      <c r="D21" s="14"/>
      <c r="E21" s="17"/>
      <c r="F21" s="17"/>
      <c r="G21" s="17"/>
      <c r="H21" s="17"/>
      <c r="I21" s="18"/>
    </row>
    <row r="22" spans="1:9" x14ac:dyDescent="0.2">
      <c r="A22" s="91">
        <f t="shared" si="0"/>
        <v>20</v>
      </c>
      <c r="B22" s="9">
        <v>4</v>
      </c>
      <c r="C22" s="12">
        <v>24</v>
      </c>
      <c r="D22" s="14"/>
      <c r="E22" s="17"/>
      <c r="F22" s="17"/>
      <c r="G22" s="17"/>
      <c r="H22" s="17"/>
      <c r="I22" s="18"/>
    </row>
    <row r="23" spans="1:9" x14ac:dyDescent="0.2">
      <c r="A23" s="91">
        <f t="shared" si="0"/>
        <v>21</v>
      </c>
      <c r="B23" s="9">
        <v>5</v>
      </c>
      <c r="C23" s="12">
        <v>24</v>
      </c>
      <c r="D23" s="14"/>
      <c r="E23" s="17"/>
      <c r="F23" s="17"/>
      <c r="G23" s="17"/>
      <c r="H23" s="17"/>
      <c r="I23" s="18"/>
    </row>
    <row r="24" spans="1:9" x14ac:dyDescent="0.2">
      <c r="A24" s="91">
        <f t="shared" si="0"/>
        <v>22</v>
      </c>
      <c r="B24" s="9">
        <v>4</v>
      </c>
      <c r="C24" s="12">
        <v>25</v>
      </c>
      <c r="D24" s="14"/>
      <c r="E24" s="17"/>
      <c r="F24" s="17"/>
      <c r="G24" s="17"/>
      <c r="H24" s="17"/>
      <c r="I24" s="18"/>
    </row>
    <row r="25" spans="1:9" x14ac:dyDescent="0.2">
      <c r="A25" s="91">
        <f t="shared" si="0"/>
        <v>23</v>
      </c>
      <c r="B25" s="9">
        <v>4</v>
      </c>
      <c r="C25" s="12">
        <v>28</v>
      </c>
      <c r="D25" s="14"/>
      <c r="E25" s="17"/>
      <c r="F25" s="17"/>
      <c r="G25" s="17"/>
      <c r="H25" s="17"/>
      <c r="I25" s="18"/>
    </row>
    <row r="26" spans="1:9" x14ac:dyDescent="0.2">
      <c r="A26" s="91">
        <f t="shared" si="0"/>
        <v>24</v>
      </c>
      <c r="B26" s="9">
        <v>5</v>
      </c>
      <c r="C26" s="12">
        <v>27</v>
      </c>
      <c r="D26" s="14"/>
      <c r="E26" s="17"/>
      <c r="F26" s="17"/>
      <c r="G26" s="17"/>
      <c r="H26" s="17"/>
      <c r="I26" s="18"/>
    </row>
    <row r="27" spans="1:9" x14ac:dyDescent="0.2">
      <c r="A27" s="91">
        <f t="shared" si="0"/>
        <v>25</v>
      </c>
      <c r="B27" s="9">
        <v>3</v>
      </c>
      <c r="C27" s="12">
        <v>29</v>
      </c>
      <c r="D27" s="14"/>
      <c r="E27" s="17"/>
      <c r="F27" s="17"/>
      <c r="G27" s="17"/>
      <c r="H27" s="17"/>
      <c r="I27" s="18"/>
    </row>
    <row r="28" spans="1:9" x14ac:dyDescent="0.2">
      <c r="A28" s="91">
        <f t="shared" si="0"/>
        <v>26</v>
      </c>
      <c r="B28" s="9">
        <v>6</v>
      </c>
      <c r="C28" s="12">
        <v>25</v>
      </c>
      <c r="D28" s="14"/>
      <c r="E28" s="17"/>
      <c r="F28" s="17"/>
      <c r="G28" s="17"/>
      <c r="H28" s="17"/>
      <c r="I28" s="18"/>
    </row>
    <row r="29" spans="1:9" x14ac:dyDescent="0.2">
      <c r="A29" s="91">
        <f t="shared" si="0"/>
        <v>27</v>
      </c>
      <c r="B29" s="9">
        <v>4</v>
      </c>
      <c r="C29" s="12">
        <v>25</v>
      </c>
      <c r="D29" s="14"/>
      <c r="E29" s="17"/>
      <c r="F29" s="17"/>
      <c r="G29" s="17"/>
      <c r="H29" s="17"/>
      <c r="I29" s="18"/>
    </row>
    <row r="30" spans="1:9" x14ac:dyDescent="0.2">
      <c r="A30" s="91">
        <f t="shared" si="0"/>
        <v>28</v>
      </c>
      <c r="B30" s="9">
        <v>4</v>
      </c>
      <c r="C30" s="12">
        <v>29</v>
      </c>
      <c r="D30" s="14"/>
      <c r="E30" s="17"/>
      <c r="F30" s="17"/>
      <c r="G30" s="17"/>
      <c r="H30" s="17"/>
      <c r="I30" s="18"/>
    </row>
    <row r="31" spans="1:9" x14ac:dyDescent="0.2">
      <c r="A31" s="91">
        <f t="shared" si="0"/>
        <v>29</v>
      </c>
      <c r="B31" s="9">
        <v>5</v>
      </c>
      <c r="C31" s="12">
        <v>27</v>
      </c>
      <c r="D31" s="14"/>
      <c r="E31" s="17"/>
      <c r="F31" s="17"/>
      <c r="G31" s="17"/>
      <c r="H31" s="17"/>
      <c r="I31" s="18"/>
    </row>
    <row r="32" spans="1:9" ht="13.5" thickBot="1" x14ac:dyDescent="0.25">
      <c r="A32" s="91">
        <f t="shared" si="0"/>
        <v>30</v>
      </c>
      <c r="B32" s="10">
        <v>2</v>
      </c>
      <c r="C32" s="13">
        <v>27</v>
      </c>
      <c r="D32" s="28"/>
      <c r="E32" s="20"/>
      <c r="F32" s="20"/>
      <c r="G32" s="20"/>
      <c r="H32" s="20"/>
      <c r="I32" s="21"/>
    </row>
    <row r="33" spans="1:9" x14ac:dyDescent="0.2">
      <c r="A33" s="243" t="s">
        <v>11</v>
      </c>
      <c r="B33" s="256" t="s">
        <v>12</v>
      </c>
      <c r="C33" s="257"/>
      <c r="D33" s="256" t="s">
        <v>13</v>
      </c>
      <c r="E33" s="258"/>
      <c r="F33" s="258"/>
      <c r="G33" s="258"/>
      <c r="H33" s="258"/>
      <c r="I33" s="257"/>
    </row>
    <row r="34" spans="1:9" ht="13.5" thickBot="1" x14ac:dyDescent="0.25">
      <c r="A34" s="244"/>
      <c r="B34" s="31">
        <f>AVERAGE(B3:B32)</f>
        <v>6.5333333333333332</v>
      </c>
      <c r="C34" s="32">
        <f>AVERAGE(C3:C32)</f>
        <v>26.016666666666666</v>
      </c>
      <c r="D34" s="39">
        <f t="shared" ref="D34:I34" si="1">SUM(D3:D32)</f>
        <v>0</v>
      </c>
      <c r="E34" s="40">
        <f t="shared" si="1"/>
        <v>0</v>
      </c>
      <c r="F34" s="40">
        <f t="shared" si="1"/>
        <v>0</v>
      </c>
      <c r="G34" s="40">
        <f t="shared" si="1"/>
        <v>0</v>
      </c>
      <c r="H34" s="40">
        <f t="shared" si="1"/>
        <v>0</v>
      </c>
      <c r="I34" s="41">
        <f t="shared" si="1"/>
        <v>0</v>
      </c>
    </row>
    <row r="35" spans="1:9" ht="13.5" thickBot="1" x14ac:dyDescent="0.25">
      <c r="A35" s="42" t="s">
        <v>18</v>
      </c>
      <c r="B35" s="33">
        <f>MIN(B3:B32)</f>
        <v>2</v>
      </c>
      <c r="C35" s="34">
        <f>MAX(C3:C32)</f>
        <v>30</v>
      </c>
      <c r="D35" s="274"/>
      <c r="E35" s="274"/>
      <c r="F35" s="274"/>
      <c r="G35" s="274"/>
      <c r="H35" s="274"/>
      <c r="I35" s="275"/>
    </row>
    <row r="36" spans="1:9" ht="13.5" thickBot="1" x14ac:dyDescent="0.25">
      <c r="A36" s="92" t="s">
        <v>15</v>
      </c>
      <c r="B36" s="35">
        <f>(B34+Apr!C34+May!C35+Mar!B35+Feb!B33+Jan!B35+Dec!B35+Nov!B34+Oct!B35+Sep!B34+Aug!B35)/11</f>
        <v>17.207579248708281</v>
      </c>
      <c r="C36" s="36">
        <f>(C34+Mar!C35+Feb!C33+Jan!C35+Dec!C35+Nov!C34+Oct!C35+Sep!C34+Aug!C35)/9</f>
        <v>30.771496842464582</v>
      </c>
      <c r="D36" s="44">
        <f>D34+May!D37</f>
        <v>566.5</v>
      </c>
      <c r="E36" s="52">
        <f>E34+May!E37</f>
        <v>0</v>
      </c>
      <c r="F36" s="52">
        <f>F34+May!F37</f>
        <v>470.5</v>
      </c>
      <c r="G36" s="52">
        <f>G34+May!G37</f>
        <v>168</v>
      </c>
      <c r="H36" s="52">
        <f>H34+May!H37</f>
        <v>0</v>
      </c>
      <c r="I36" s="53">
        <f>I34+May!I37</f>
        <v>0</v>
      </c>
    </row>
    <row r="37" spans="1:9" ht="13.5" thickBot="1" x14ac:dyDescent="0.25">
      <c r="A37" s="245"/>
      <c r="B37" s="246"/>
      <c r="C37" s="247"/>
      <c r="D37" s="254" t="s">
        <v>12</v>
      </c>
      <c r="E37" s="255"/>
      <c r="F37" s="240">
        <f>AVERAGE(D34:I34)</f>
        <v>0</v>
      </c>
      <c r="G37" s="241"/>
      <c r="H37" s="241"/>
      <c r="I37" s="242"/>
    </row>
    <row r="38" spans="1:9" ht="13.5" thickBot="1" x14ac:dyDescent="0.25">
      <c r="A38" s="248"/>
      <c r="B38" s="249"/>
      <c r="C38" s="250"/>
      <c r="D38" s="263" t="s">
        <v>14</v>
      </c>
      <c r="E38" s="264"/>
      <c r="F38" s="38">
        <f>F37+May!F39</f>
        <v>212.61666666666665</v>
      </c>
      <c r="G38" s="233" t="s">
        <v>16</v>
      </c>
      <c r="H38" s="233"/>
      <c r="I38" s="234"/>
    </row>
    <row r="39" spans="1:9" x14ac:dyDescent="0.2">
      <c r="B39" s="30">
        <f>Oct!B37</f>
        <v>12.479390681003585</v>
      </c>
      <c r="C39" s="30">
        <f>Oct!C37</f>
        <v>29.715591397849465</v>
      </c>
      <c r="D39" s="221" t="s">
        <v>11</v>
      </c>
      <c r="E39" s="221"/>
    </row>
  </sheetData>
  <mergeCells count="13">
    <mergeCell ref="D39:E39"/>
    <mergeCell ref="D38:E38"/>
    <mergeCell ref="D37:E37"/>
    <mergeCell ref="B33:C33"/>
    <mergeCell ref="D33:I33"/>
    <mergeCell ref="G38:I38"/>
    <mergeCell ref="F37:I37"/>
    <mergeCell ref="A33:A34"/>
    <mergeCell ref="D35:I35"/>
    <mergeCell ref="A37:C38"/>
    <mergeCell ref="B1:C1"/>
    <mergeCell ref="D1:I1"/>
    <mergeCell ref="A1:A2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40"/>
  <sheetViews>
    <sheetView topLeftCell="A22" workbookViewId="0">
      <selection activeCell="B8" sqref="B8"/>
    </sheetView>
  </sheetViews>
  <sheetFormatPr defaultRowHeight="12.75" x14ac:dyDescent="0.2"/>
  <cols>
    <col min="1" max="9" width="9.7109375" customWidth="1"/>
  </cols>
  <sheetData>
    <row r="1" spans="1:9" x14ac:dyDescent="0.2">
      <c r="A1" s="219" t="s">
        <v>0</v>
      </c>
      <c r="B1" s="216" t="s">
        <v>1</v>
      </c>
      <c r="C1" s="217"/>
      <c r="D1" s="216" t="s">
        <v>4</v>
      </c>
      <c r="E1" s="218"/>
      <c r="F1" s="218"/>
      <c r="G1" s="218"/>
      <c r="H1" s="218"/>
      <c r="I1" s="217"/>
    </row>
    <row r="2" spans="1:9" ht="13.5" thickBot="1" x14ac:dyDescent="0.25">
      <c r="A2" s="220"/>
      <c r="B2" s="5" t="s">
        <v>2</v>
      </c>
      <c r="C2" s="6" t="s">
        <v>3</v>
      </c>
      <c r="D2" s="5" t="s">
        <v>5</v>
      </c>
      <c r="E2" s="7" t="s">
        <v>6</v>
      </c>
      <c r="F2" s="7" t="s">
        <v>7</v>
      </c>
      <c r="G2" s="7" t="s">
        <v>8</v>
      </c>
      <c r="H2" s="7" t="s">
        <v>41</v>
      </c>
      <c r="I2" s="6" t="s">
        <v>40</v>
      </c>
    </row>
    <row r="3" spans="1:9" x14ac:dyDescent="0.2">
      <c r="A3" s="2">
        <v>1</v>
      </c>
      <c r="B3" s="8">
        <v>3</v>
      </c>
      <c r="C3" s="11">
        <v>26</v>
      </c>
      <c r="D3" s="14"/>
      <c r="E3" s="15"/>
      <c r="F3" s="15"/>
      <c r="G3" s="15"/>
      <c r="H3" s="15"/>
      <c r="I3" s="16"/>
    </row>
    <row r="4" spans="1:9" x14ac:dyDescent="0.2">
      <c r="A4" s="3">
        <f t="shared" ref="A4:A33" si="0">A3+1</f>
        <v>2</v>
      </c>
      <c r="B4" s="9">
        <v>4</v>
      </c>
      <c r="C4" s="12">
        <v>25</v>
      </c>
      <c r="D4" s="14"/>
      <c r="E4" s="17"/>
      <c r="F4" s="17"/>
      <c r="G4" s="17"/>
      <c r="H4" s="17"/>
      <c r="I4" s="18"/>
    </row>
    <row r="5" spans="1:9" x14ac:dyDescent="0.2">
      <c r="A5" s="3">
        <f t="shared" si="0"/>
        <v>3</v>
      </c>
      <c r="B5" s="9">
        <v>1</v>
      </c>
      <c r="C5" s="12">
        <v>26</v>
      </c>
      <c r="D5" s="14"/>
      <c r="E5" s="17"/>
      <c r="F5" s="17"/>
      <c r="G5" s="17"/>
      <c r="H5" s="17"/>
      <c r="I5" s="18"/>
    </row>
    <row r="6" spans="1:9" x14ac:dyDescent="0.2">
      <c r="A6" s="3">
        <f t="shared" si="0"/>
        <v>4</v>
      </c>
      <c r="B6" s="9">
        <v>3</v>
      </c>
      <c r="C6" s="12">
        <v>24</v>
      </c>
      <c r="D6" s="14"/>
      <c r="E6" s="17"/>
      <c r="F6" s="17"/>
      <c r="G6" s="17"/>
      <c r="H6" s="17"/>
      <c r="I6" s="18"/>
    </row>
    <row r="7" spans="1:9" x14ac:dyDescent="0.2">
      <c r="A7" s="3">
        <f t="shared" si="0"/>
        <v>5</v>
      </c>
      <c r="B7" s="9">
        <v>5</v>
      </c>
      <c r="C7" s="12">
        <v>23</v>
      </c>
      <c r="D7" s="14"/>
      <c r="E7" s="17"/>
      <c r="F7" s="17"/>
      <c r="G7" s="17"/>
      <c r="H7" s="17"/>
      <c r="I7" s="18"/>
    </row>
    <row r="8" spans="1:9" x14ac:dyDescent="0.2">
      <c r="A8" s="3">
        <f t="shared" si="0"/>
        <v>6</v>
      </c>
      <c r="B8" s="9">
        <v>5</v>
      </c>
      <c r="C8" s="12">
        <v>24</v>
      </c>
      <c r="D8" s="14"/>
      <c r="E8" s="17"/>
      <c r="F8" s="17"/>
      <c r="G8" s="17"/>
      <c r="H8" s="17"/>
      <c r="I8" s="18"/>
    </row>
    <row r="9" spans="1:9" x14ac:dyDescent="0.2">
      <c r="A9" s="3">
        <f t="shared" si="0"/>
        <v>7</v>
      </c>
      <c r="B9" s="9">
        <v>8</v>
      </c>
      <c r="C9" s="12">
        <v>25</v>
      </c>
      <c r="D9" s="14"/>
      <c r="E9" s="17"/>
      <c r="F9" s="17"/>
      <c r="G9" s="17"/>
      <c r="H9" s="17"/>
      <c r="I9" s="18"/>
    </row>
    <row r="10" spans="1:9" x14ac:dyDescent="0.2">
      <c r="A10" s="3">
        <f t="shared" si="0"/>
        <v>8</v>
      </c>
      <c r="B10" s="9">
        <v>9</v>
      </c>
      <c r="C10" s="12">
        <v>25</v>
      </c>
      <c r="D10" s="14"/>
      <c r="E10" s="17"/>
      <c r="F10" s="17"/>
      <c r="G10" s="17"/>
      <c r="H10" s="17"/>
      <c r="I10" s="18"/>
    </row>
    <row r="11" spans="1:9" x14ac:dyDescent="0.2">
      <c r="A11" s="3">
        <f t="shared" si="0"/>
        <v>9</v>
      </c>
      <c r="B11" s="9">
        <v>10</v>
      </c>
      <c r="C11" s="12">
        <v>25</v>
      </c>
      <c r="D11" s="14"/>
      <c r="E11" s="17"/>
      <c r="F11" s="17"/>
      <c r="G11" s="17"/>
      <c r="H11" s="17"/>
      <c r="I11" s="18"/>
    </row>
    <row r="12" spans="1:9" x14ac:dyDescent="0.2">
      <c r="A12" s="3">
        <f t="shared" si="0"/>
        <v>10</v>
      </c>
      <c r="B12" s="9">
        <v>10</v>
      </c>
      <c r="C12" s="12">
        <v>22</v>
      </c>
      <c r="D12" s="14"/>
      <c r="E12" s="17"/>
      <c r="F12" s="17"/>
      <c r="G12" s="17"/>
      <c r="H12" s="17"/>
      <c r="I12" s="18"/>
    </row>
    <row r="13" spans="1:9" x14ac:dyDescent="0.2">
      <c r="A13" s="3">
        <f t="shared" si="0"/>
        <v>11</v>
      </c>
      <c r="B13" s="9">
        <v>9</v>
      </c>
      <c r="C13" s="12">
        <v>20</v>
      </c>
      <c r="D13" s="14"/>
      <c r="E13" s="17"/>
      <c r="F13" s="17"/>
      <c r="G13" s="17"/>
      <c r="H13" s="17"/>
      <c r="I13" s="18"/>
    </row>
    <row r="14" spans="1:9" x14ac:dyDescent="0.2">
      <c r="A14" s="3">
        <f t="shared" si="0"/>
        <v>12</v>
      </c>
      <c r="B14" s="9">
        <v>6</v>
      </c>
      <c r="C14" s="12">
        <v>17</v>
      </c>
      <c r="D14" s="14"/>
      <c r="E14" s="17"/>
      <c r="F14" s="17"/>
      <c r="G14" s="17"/>
      <c r="H14" s="17"/>
      <c r="I14" s="18"/>
    </row>
    <row r="15" spans="1:9" x14ac:dyDescent="0.2">
      <c r="A15" s="3">
        <f t="shared" si="0"/>
        <v>13</v>
      </c>
      <c r="B15" s="9">
        <v>6</v>
      </c>
      <c r="C15" s="12">
        <v>23</v>
      </c>
      <c r="D15" s="14"/>
      <c r="E15" s="17"/>
      <c r="F15" s="17"/>
      <c r="G15" s="17"/>
      <c r="H15" s="17"/>
      <c r="I15" s="18"/>
    </row>
    <row r="16" spans="1:9" x14ac:dyDescent="0.2">
      <c r="A16" s="3">
        <f t="shared" si="0"/>
        <v>14</v>
      </c>
      <c r="B16" s="9">
        <v>7</v>
      </c>
      <c r="C16" s="12">
        <v>23</v>
      </c>
      <c r="D16" s="14"/>
      <c r="E16" s="17"/>
      <c r="F16" s="17"/>
      <c r="G16" s="17"/>
      <c r="H16" s="17"/>
      <c r="I16" s="18"/>
    </row>
    <row r="17" spans="1:9" x14ac:dyDescent="0.2">
      <c r="A17" s="3">
        <f t="shared" si="0"/>
        <v>15</v>
      </c>
      <c r="B17" s="9">
        <v>6</v>
      </c>
      <c r="C17" s="12">
        <v>23</v>
      </c>
      <c r="D17" s="14"/>
      <c r="E17" s="17"/>
      <c r="F17" s="17"/>
      <c r="G17" s="17"/>
      <c r="H17" s="17"/>
      <c r="I17" s="18"/>
    </row>
    <row r="18" spans="1:9" x14ac:dyDescent="0.2">
      <c r="A18" s="3">
        <f t="shared" si="0"/>
        <v>16</v>
      </c>
      <c r="B18" s="9">
        <v>7</v>
      </c>
      <c r="C18" s="12">
        <v>24</v>
      </c>
      <c r="D18" s="14"/>
      <c r="E18" s="17"/>
      <c r="F18" s="17"/>
      <c r="G18" s="17"/>
      <c r="H18" s="17"/>
      <c r="I18" s="18"/>
    </row>
    <row r="19" spans="1:9" x14ac:dyDescent="0.2">
      <c r="A19" s="3">
        <f t="shared" si="0"/>
        <v>17</v>
      </c>
      <c r="B19" s="9">
        <v>8</v>
      </c>
      <c r="C19" s="12">
        <v>26</v>
      </c>
      <c r="D19" s="14"/>
      <c r="E19" s="17"/>
      <c r="F19" s="17"/>
      <c r="G19" s="17"/>
      <c r="H19" s="17"/>
      <c r="I19" s="18"/>
    </row>
    <row r="20" spans="1:9" x14ac:dyDescent="0.2">
      <c r="A20" s="3">
        <f t="shared" si="0"/>
        <v>18</v>
      </c>
      <c r="B20" s="9">
        <v>7</v>
      </c>
      <c r="C20" s="12">
        <v>26</v>
      </c>
      <c r="D20" s="14"/>
      <c r="E20" s="17"/>
      <c r="F20" s="17"/>
      <c r="G20" s="17"/>
      <c r="H20" s="17"/>
      <c r="I20" s="18"/>
    </row>
    <row r="21" spans="1:9" x14ac:dyDescent="0.2">
      <c r="A21" s="3">
        <f t="shared" si="0"/>
        <v>19</v>
      </c>
      <c r="B21" s="9">
        <v>5</v>
      </c>
      <c r="C21" s="12">
        <v>24</v>
      </c>
      <c r="D21" s="14"/>
      <c r="E21" s="17"/>
      <c r="F21" s="17"/>
      <c r="G21" s="17"/>
      <c r="H21" s="17"/>
      <c r="I21" s="18"/>
    </row>
    <row r="22" spans="1:9" x14ac:dyDescent="0.2">
      <c r="A22" s="3">
        <f t="shared" si="0"/>
        <v>20</v>
      </c>
      <c r="B22" s="9">
        <v>6</v>
      </c>
      <c r="C22" s="12">
        <v>22</v>
      </c>
      <c r="D22" s="14"/>
      <c r="E22" s="17"/>
      <c r="F22" s="17"/>
      <c r="G22" s="17"/>
      <c r="H22" s="17"/>
      <c r="I22" s="18"/>
    </row>
    <row r="23" spans="1:9" x14ac:dyDescent="0.2">
      <c r="A23" s="3">
        <f t="shared" si="0"/>
        <v>21</v>
      </c>
      <c r="B23" s="9">
        <v>8</v>
      </c>
      <c r="C23" s="12">
        <v>24</v>
      </c>
      <c r="D23" s="14"/>
      <c r="E23" s="17"/>
      <c r="F23" s="17"/>
      <c r="G23" s="17"/>
      <c r="H23" s="17"/>
      <c r="I23" s="18"/>
    </row>
    <row r="24" spans="1:9" x14ac:dyDescent="0.2">
      <c r="A24" s="3">
        <f t="shared" si="0"/>
        <v>22</v>
      </c>
      <c r="B24" s="9">
        <v>5</v>
      </c>
      <c r="C24" s="12">
        <v>21</v>
      </c>
      <c r="D24" s="14"/>
      <c r="E24" s="17"/>
      <c r="F24" s="17"/>
      <c r="G24" s="17"/>
      <c r="H24" s="17"/>
      <c r="I24" s="18"/>
    </row>
    <row r="25" spans="1:9" x14ac:dyDescent="0.2">
      <c r="A25" s="3">
        <f t="shared" si="0"/>
        <v>23</v>
      </c>
      <c r="B25" s="9">
        <v>6</v>
      </c>
      <c r="C25" s="12">
        <v>23</v>
      </c>
      <c r="D25" s="14"/>
      <c r="E25" s="17"/>
      <c r="F25" s="17"/>
      <c r="G25" s="17"/>
      <c r="H25" s="17"/>
      <c r="I25" s="18"/>
    </row>
    <row r="26" spans="1:9" x14ac:dyDescent="0.2">
      <c r="A26" s="3">
        <f t="shared" si="0"/>
        <v>24</v>
      </c>
      <c r="B26" s="9">
        <v>5</v>
      </c>
      <c r="C26" s="12">
        <v>25</v>
      </c>
      <c r="D26" s="14"/>
      <c r="E26" s="17"/>
      <c r="F26" s="17"/>
      <c r="G26" s="17"/>
      <c r="H26" s="17"/>
      <c r="I26" s="18"/>
    </row>
    <row r="27" spans="1:9" x14ac:dyDescent="0.2">
      <c r="A27" s="3">
        <f t="shared" si="0"/>
        <v>25</v>
      </c>
      <c r="B27" s="9">
        <v>8</v>
      </c>
      <c r="C27" s="12">
        <v>26</v>
      </c>
      <c r="D27" s="14"/>
      <c r="E27" s="17"/>
      <c r="F27" s="17"/>
      <c r="G27" s="17"/>
      <c r="H27" s="17"/>
      <c r="I27" s="18"/>
    </row>
    <row r="28" spans="1:9" x14ac:dyDescent="0.2">
      <c r="A28" s="3">
        <f t="shared" si="0"/>
        <v>26</v>
      </c>
      <c r="B28" s="9">
        <v>8</v>
      </c>
      <c r="C28" s="12">
        <v>26</v>
      </c>
      <c r="D28" s="14"/>
      <c r="E28" s="17"/>
      <c r="F28" s="17"/>
      <c r="G28" s="17"/>
      <c r="H28" s="17"/>
      <c r="I28" s="18"/>
    </row>
    <row r="29" spans="1:9" x14ac:dyDescent="0.2">
      <c r="A29" s="3">
        <f t="shared" si="0"/>
        <v>27</v>
      </c>
      <c r="B29" s="9">
        <v>8</v>
      </c>
      <c r="C29" s="12">
        <v>26</v>
      </c>
      <c r="D29" s="14"/>
      <c r="E29" s="17"/>
      <c r="F29" s="17"/>
      <c r="G29" s="17"/>
      <c r="H29" s="17"/>
      <c r="I29" s="18"/>
    </row>
    <row r="30" spans="1:9" x14ac:dyDescent="0.2">
      <c r="A30" s="3">
        <v>28</v>
      </c>
      <c r="B30" s="9">
        <v>9</v>
      </c>
      <c r="C30" s="12">
        <v>27</v>
      </c>
      <c r="D30" s="14"/>
      <c r="E30" s="17"/>
      <c r="F30" s="17"/>
      <c r="G30" s="17"/>
      <c r="H30" s="17"/>
      <c r="I30" s="18"/>
    </row>
    <row r="31" spans="1:9" x14ac:dyDescent="0.2">
      <c r="A31" s="3">
        <v>29</v>
      </c>
      <c r="B31" s="9">
        <v>6</v>
      </c>
      <c r="C31" s="12">
        <v>24</v>
      </c>
      <c r="D31" s="14"/>
      <c r="E31" s="17"/>
      <c r="F31" s="17"/>
      <c r="G31" s="17"/>
      <c r="H31" s="17"/>
      <c r="I31" s="18"/>
    </row>
    <row r="32" spans="1:9" x14ac:dyDescent="0.2">
      <c r="A32" s="3">
        <f t="shared" si="0"/>
        <v>30</v>
      </c>
      <c r="B32" s="9">
        <v>6</v>
      </c>
      <c r="C32" s="12">
        <v>21</v>
      </c>
      <c r="D32" s="14"/>
      <c r="E32" s="17"/>
      <c r="F32" s="17"/>
      <c r="G32" s="17"/>
      <c r="H32" s="17"/>
      <c r="I32" s="18"/>
    </row>
    <row r="33" spans="1:9" ht="13.5" thickBot="1" x14ac:dyDescent="0.25">
      <c r="A33" s="3">
        <f t="shared" si="0"/>
        <v>31</v>
      </c>
      <c r="B33" s="10">
        <v>6</v>
      </c>
      <c r="C33" s="13">
        <v>22</v>
      </c>
      <c r="D33" s="28"/>
      <c r="E33" s="20"/>
      <c r="F33" s="20"/>
      <c r="G33" s="20"/>
      <c r="H33" s="20"/>
      <c r="I33" s="21"/>
    </row>
    <row r="34" spans="1:9" x14ac:dyDescent="0.2">
      <c r="A34" s="243" t="s">
        <v>11</v>
      </c>
      <c r="B34" s="256" t="s">
        <v>12</v>
      </c>
      <c r="C34" s="257"/>
      <c r="D34" s="256" t="s">
        <v>13</v>
      </c>
      <c r="E34" s="258"/>
      <c r="F34" s="258"/>
      <c r="G34" s="258"/>
      <c r="H34" s="258"/>
      <c r="I34" s="257"/>
    </row>
    <row r="35" spans="1:9" ht="13.5" thickBot="1" x14ac:dyDescent="0.25">
      <c r="A35" s="244"/>
      <c r="B35" s="31">
        <f>AVERAGE(B3:B33)</f>
        <v>6.4516129032258061</v>
      </c>
      <c r="C35" s="32">
        <f>AVERAGE(C3:C33)</f>
        <v>23.806451612903224</v>
      </c>
      <c r="D35" s="39">
        <f t="shared" ref="D35:I35" si="1">SUM(D3:D33)</f>
        <v>0</v>
      </c>
      <c r="E35" s="40">
        <f t="shared" si="1"/>
        <v>0</v>
      </c>
      <c r="F35" s="40">
        <f t="shared" si="1"/>
        <v>0</v>
      </c>
      <c r="G35" s="40">
        <f t="shared" si="1"/>
        <v>0</v>
      </c>
      <c r="H35" s="40">
        <f t="shared" si="1"/>
        <v>0</v>
      </c>
      <c r="I35" s="41">
        <f t="shared" si="1"/>
        <v>0</v>
      </c>
    </row>
    <row r="36" spans="1:9" ht="13.5" thickBot="1" x14ac:dyDescent="0.25">
      <c r="A36" s="42" t="s">
        <v>18</v>
      </c>
      <c r="B36" s="33">
        <f>MIN(B3:B33)</f>
        <v>1</v>
      </c>
      <c r="C36" s="34">
        <f>MAX(C3:C33)</f>
        <v>27</v>
      </c>
      <c r="D36" s="236"/>
      <c r="E36" s="236"/>
      <c r="F36" s="236"/>
      <c r="G36" s="236"/>
      <c r="H36" s="236"/>
      <c r="I36" s="237"/>
    </row>
    <row r="37" spans="1:9" ht="13.5" thickBot="1" x14ac:dyDescent="0.25">
      <c r="A37" s="43" t="s">
        <v>15</v>
      </c>
      <c r="B37" s="35">
        <f>(B35+May!C35+Jun!C34+Apr!B34+Mar!B35+Feb!B33+Jan!B35+Dec!B35+Nov!B34+Oct!B35+Sep!B34+Aug!B35)/12</f>
        <v>16.725137608806964</v>
      </c>
      <c r="C37" s="37">
        <f>(C35+May!C35+Jun!C34+Mar!C35+Apr!C34+Feb!C33+Jan!C35+Dec!C35+Nov!C34+Oct!C35+Sep!C34+Aug!C35)/12</f>
        <v>29.584939836149506</v>
      </c>
      <c r="D37" s="44">
        <f>D35+Jun!D36</f>
        <v>566.5</v>
      </c>
      <c r="E37" s="45">
        <f>E35+Jun!E36</f>
        <v>0</v>
      </c>
      <c r="F37" s="45">
        <f>F35+Jun!F36</f>
        <v>470.5</v>
      </c>
      <c r="G37" s="45">
        <f>G35+Jun!G36</f>
        <v>168</v>
      </c>
      <c r="H37" s="45">
        <f>H35+Jun!H36</f>
        <v>0</v>
      </c>
      <c r="I37" s="46">
        <f>I35+Jun!I36</f>
        <v>0</v>
      </c>
    </row>
    <row r="38" spans="1:9" ht="13.5" thickBot="1" x14ac:dyDescent="0.25">
      <c r="A38" s="245"/>
      <c r="B38" s="246"/>
      <c r="C38" s="247"/>
      <c r="D38" s="265" t="s">
        <v>12</v>
      </c>
      <c r="E38" s="266"/>
      <c r="F38" s="235">
        <f>AVERAGE(D35:I35)</f>
        <v>0</v>
      </c>
      <c r="G38" s="236"/>
      <c r="H38" s="236"/>
      <c r="I38" s="237"/>
    </row>
    <row r="39" spans="1:9" ht="13.5" thickBot="1" x14ac:dyDescent="0.25">
      <c r="A39" s="248"/>
      <c r="B39" s="249"/>
      <c r="C39" s="250"/>
      <c r="D39" s="263" t="s">
        <v>14</v>
      </c>
      <c r="E39" s="264"/>
      <c r="F39" s="38">
        <f>F38+Jun!F38</f>
        <v>212.61666666666665</v>
      </c>
      <c r="G39" s="233" t="s">
        <v>16</v>
      </c>
      <c r="H39" s="233"/>
      <c r="I39" s="234"/>
    </row>
    <row r="40" spans="1:9" x14ac:dyDescent="0.2">
      <c r="B40" s="30">
        <f>Sep!B36</f>
        <v>10.686827956989248</v>
      </c>
      <c r="C40" s="30">
        <f>Sep!C36</f>
        <v>28.726612903225806</v>
      </c>
      <c r="D40" s="221" t="s">
        <v>11</v>
      </c>
      <c r="E40" s="221"/>
    </row>
  </sheetData>
  <mergeCells count="13">
    <mergeCell ref="D40:E40"/>
    <mergeCell ref="D39:E39"/>
    <mergeCell ref="D38:E38"/>
    <mergeCell ref="B34:C34"/>
    <mergeCell ref="D34:I34"/>
    <mergeCell ref="G39:I39"/>
    <mergeCell ref="F38:I38"/>
    <mergeCell ref="A34:A35"/>
    <mergeCell ref="D36:I36"/>
    <mergeCell ref="A38:C39"/>
    <mergeCell ref="B1:C1"/>
    <mergeCell ref="D1:I1"/>
    <mergeCell ref="A1:A2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M13"/>
  <sheetViews>
    <sheetView tabSelected="1" workbookViewId="0">
      <selection activeCell="M3" sqref="M3:M13"/>
    </sheetView>
  </sheetViews>
  <sheetFormatPr defaultRowHeight="12.75" x14ac:dyDescent="0.2"/>
  <cols>
    <col min="1" max="1" width="16.28515625" bestFit="1" customWidth="1"/>
    <col min="2" max="13" width="6.28515625" customWidth="1"/>
  </cols>
  <sheetData>
    <row r="1" spans="1:13" ht="15.75" x14ac:dyDescent="0.25">
      <c r="A1" s="301" t="s">
        <v>39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</row>
    <row r="2" spans="1:13" ht="13.5" thickBot="1" x14ac:dyDescent="0.25"/>
    <row r="3" spans="1:13" ht="15" customHeight="1" thickBot="1" x14ac:dyDescent="0.25">
      <c r="A3" s="47"/>
      <c r="B3" s="50" t="s">
        <v>19</v>
      </c>
      <c r="C3" s="48" t="s">
        <v>20</v>
      </c>
      <c r="D3" s="48" t="s">
        <v>21</v>
      </c>
      <c r="E3" s="48" t="s">
        <v>22</v>
      </c>
      <c r="F3" s="48" t="s">
        <v>23</v>
      </c>
      <c r="G3" s="48" t="s">
        <v>24</v>
      </c>
      <c r="H3" s="48" t="s">
        <v>25</v>
      </c>
      <c r="I3" s="48" t="s">
        <v>26</v>
      </c>
      <c r="J3" s="48" t="s">
        <v>27</v>
      </c>
      <c r="K3" s="48" t="s">
        <v>28</v>
      </c>
      <c r="L3" s="48" t="s">
        <v>29</v>
      </c>
      <c r="M3" s="49" t="s">
        <v>30</v>
      </c>
    </row>
    <row r="4" spans="1:13" ht="15" customHeight="1" x14ac:dyDescent="0.2">
      <c r="A4" s="2" t="s">
        <v>34</v>
      </c>
      <c r="B4" s="73">
        <f>Aug!B35</f>
        <v>9.7903225806451619</v>
      </c>
      <c r="C4" s="74">
        <f>Sep!B34</f>
        <v>11.583333333333334</v>
      </c>
      <c r="D4" s="74">
        <f>Oct!B35</f>
        <v>16.06451612903226</v>
      </c>
      <c r="E4" s="74">
        <f>Nov!B34</f>
        <v>17.8</v>
      </c>
      <c r="F4" s="74">
        <f>Dec!B35</f>
        <v>16.516129032258064</v>
      </c>
      <c r="G4" s="74">
        <f>Jan!B35</f>
        <v>19.612903225806452</v>
      </c>
      <c r="H4" s="74">
        <f>Feb!B33</f>
        <v>19.339285714285715</v>
      </c>
      <c r="I4" s="74">
        <f>Mar!B35</f>
        <v>17.774193548387096</v>
      </c>
      <c r="J4" s="74">
        <f>Apr!B34</f>
        <v>13.333333333333334</v>
      </c>
      <c r="K4" s="74">
        <f>May!B35</f>
        <v>8.9516129032258061</v>
      </c>
      <c r="L4" s="74">
        <f>Jun!B34</f>
        <v>6.5333333333333332</v>
      </c>
      <c r="M4" s="75">
        <f>Jul!B35</f>
        <v>6.4516129032258061</v>
      </c>
    </row>
    <row r="5" spans="1:13" ht="15" customHeight="1" x14ac:dyDescent="0.2">
      <c r="A5" s="3" t="s">
        <v>35</v>
      </c>
      <c r="B5" s="76">
        <f>Aug!C35</f>
        <v>26.403225806451612</v>
      </c>
      <c r="C5" s="77">
        <f>Sep!C34</f>
        <v>31.05</v>
      </c>
      <c r="D5" s="77">
        <f>Oct!C35</f>
        <v>31.693548387096776</v>
      </c>
      <c r="E5" s="77">
        <f>Nov!C34</f>
        <v>31.966666666666665</v>
      </c>
      <c r="F5" s="77">
        <f>Dec!C35</f>
        <v>30.322580645161292</v>
      </c>
      <c r="G5" s="77">
        <f>Jan!C35</f>
        <v>33.451612903225808</v>
      </c>
      <c r="H5" s="77">
        <f>Feb!C33</f>
        <v>34.571428571428569</v>
      </c>
      <c r="I5" s="77">
        <f>Mar!C35</f>
        <v>31.467741935483872</v>
      </c>
      <c r="J5" s="77">
        <f>Apr!C34</f>
        <v>27.85</v>
      </c>
      <c r="K5" s="77">
        <f>May!C35</f>
        <v>26.419354838709676</v>
      </c>
      <c r="L5" s="77">
        <f>Jun!C34</f>
        <v>26.016666666666666</v>
      </c>
      <c r="M5" s="78">
        <f>Jul!C35</f>
        <v>23.806451612903224</v>
      </c>
    </row>
    <row r="6" spans="1:13" ht="15" customHeight="1" x14ac:dyDescent="0.2">
      <c r="A6" s="3" t="s">
        <v>36</v>
      </c>
      <c r="B6" s="69">
        <f>Aug!B36</f>
        <v>3</v>
      </c>
      <c r="C6" s="68">
        <f>Sep!B35</f>
        <v>8</v>
      </c>
      <c r="D6" s="68">
        <f>Oct!B36</f>
        <v>12</v>
      </c>
      <c r="E6" s="68">
        <f>Nov!B35</f>
        <v>12</v>
      </c>
      <c r="F6" s="68">
        <f>Dec!B36</f>
        <v>15</v>
      </c>
      <c r="G6" s="68">
        <f>Jan!B36</f>
        <v>16</v>
      </c>
      <c r="H6" s="68">
        <f>Feb!B34</f>
        <v>17</v>
      </c>
      <c r="I6" s="68">
        <f>Mar!B36</f>
        <v>16</v>
      </c>
      <c r="J6" s="68">
        <f>Apr!B35</f>
        <v>8</v>
      </c>
      <c r="K6" s="68">
        <f>May!B36</f>
        <v>6</v>
      </c>
      <c r="L6" s="68">
        <f>Jun!B35</f>
        <v>2</v>
      </c>
      <c r="M6" s="70">
        <f>Jul!B36</f>
        <v>1</v>
      </c>
    </row>
    <row r="7" spans="1:13" ht="15" customHeight="1" thickBot="1" x14ac:dyDescent="0.25">
      <c r="A7" s="4" t="s">
        <v>37</v>
      </c>
      <c r="B7" s="54">
        <f>Aug!C36</f>
        <v>32</v>
      </c>
      <c r="C7" s="55">
        <f>Sep!C35</f>
        <v>35</v>
      </c>
      <c r="D7" s="55">
        <f>Oct!C36</f>
        <v>39</v>
      </c>
      <c r="E7" s="55">
        <f>Nov!C35</f>
        <v>37</v>
      </c>
      <c r="F7" s="55">
        <f>Dec!C36</f>
        <v>35</v>
      </c>
      <c r="G7" s="55">
        <f>Jan!C36</f>
        <v>39</v>
      </c>
      <c r="H7" s="55">
        <f>Feb!C34</f>
        <v>37</v>
      </c>
      <c r="I7" s="55">
        <f>Mar!C36</f>
        <v>35</v>
      </c>
      <c r="J7" s="55">
        <f>Apr!C35</f>
        <v>33</v>
      </c>
      <c r="K7" s="55">
        <f>May!C36</f>
        <v>30</v>
      </c>
      <c r="L7" s="55">
        <f>Jun!C35</f>
        <v>30</v>
      </c>
      <c r="M7" s="56">
        <f>Jul!C36</f>
        <v>27</v>
      </c>
    </row>
    <row r="8" spans="1:13" ht="15" customHeight="1" x14ac:dyDescent="0.2">
      <c r="A8" s="51" t="s">
        <v>5</v>
      </c>
      <c r="B8" s="57">
        <f>Aug!D35</f>
        <v>0</v>
      </c>
      <c r="C8" s="58">
        <f>Sep!D34</f>
        <v>2.5</v>
      </c>
      <c r="D8" s="58">
        <f>Oct!D35</f>
        <v>105</v>
      </c>
      <c r="E8" s="58">
        <f>Nov!D34</f>
        <v>80</v>
      </c>
      <c r="F8" s="58">
        <f>Dec!D35</f>
        <v>145</v>
      </c>
      <c r="G8" s="58">
        <f>Jan!D35</f>
        <v>67</v>
      </c>
      <c r="H8" s="58">
        <f>Feb!D33</f>
        <v>24</v>
      </c>
      <c r="I8" s="58">
        <f>Mar!D35</f>
        <v>36</v>
      </c>
      <c r="J8" s="58">
        <f>Apr!D34</f>
        <v>107</v>
      </c>
      <c r="K8" s="58">
        <f>May!D35</f>
        <v>0</v>
      </c>
      <c r="L8" s="58">
        <f>Jun!D34</f>
        <v>0</v>
      </c>
      <c r="M8" s="59">
        <f>Jul!D35</f>
        <v>0</v>
      </c>
    </row>
    <row r="9" spans="1:13" ht="15" customHeight="1" x14ac:dyDescent="0.2">
      <c r="A9" s="3" t="s">
        <v>31</v>
      </c>
      <c r="B9" s="60">
        <f>Aug!E35</f>
        <v>0</v>
      </c>
      <c r="C9" s="61">
        <f>Sep!E34</f>
        <v>0</v>
      </c>
      <c r="D9" s="61">
        <f>Oct!E35</f>
        <v>0</v>
      </c>
      <c r="E9" s="61">
        <f>Nov!E34</f>
        <v>0</v>
      </c>
      <c r="F9" s="61">
        <f>Dec!E35</f>
        <v>0</v>
      </c>
      <c r="G9" s="61">
        <f>Jan!E35</f>
        <v>0</v>
      </c>
      <c r="H9" s="61">
        <f>Feb!E33</f>
        <v>0</v>
      </c>
      <c r="I9" s="61">
        <f>Mar!E35</f>
        <v>0</v>
      </c>
      <c r="J9" s="61">
        <f>Apr!E34</f>
        <v>0</v>
      </c>
      <c r="K9" s="61">
        <f>May!E35</f>
        <v>0</v>
      </c>
      <c r="L9" s="61">
        <f>Jun!E34</f>
        <v>0</v>
      </c>
      <c r="M9" s="62">
        <f>Jul!E35</f>
        <v>0</v>
      </c>
    </row>
    <row r="10" spans="1:13" ht="15" customHeight="1" x14ac:dyDescent="0.2">
      <c r="A10" s="3" t="s">
        <v>32</v>
      </c>
      <c r="B10" s="60">
        <f>Aug!F35</f>
        <v>0</v>
      </c>
      <c r="C10" s="61">
        <f>Sep!F34</f>
        <v>6</v>
      </c>
      <c r="D10" s="61">
        <f>Oct!F35</f>
        <v>123.5</v>
      </c>
      <c r="E10" s="61">
        <f>Nov!F34</f>
        <v>61</v>
      </c>
      <c r="F10" s="61">
        <f>Dec!F35</f>
        <v>77.5</v>
      </c>
      <c r="G10" s="61">
        <f>Jan!F35</f>
        <v>57.5</v>
      </c>
      <c r="H10" s="61">
        <f>Feb!F33</f>
        <v>47</v>
      </c>
      <c r="I10" s="61">
        <f>Mar!F35</f>
        <v>18</v>
      </c>
      <c r="J10" s="61">
        <f>Apr!F34</f>
        <v>80</v>
      </c>
      <c r="K10" s="61">
        <f>May!F35</f>
        <v>0</v>
      </c>
      <c r="L10" s="61">
        <f>Jun!F34</f>
        <v>0</v>
      </c>
      <c r="M10" s="62">
        <f>Jul!F35</f>
        <v>0</v>
      </c>
    </row>
    <row r="11" spans="1:13" ht="15" customHeight="1" thickBot="1" x14ac:dyDescent="0.25">
      <c r="A11" s="63" t="s">
        <v>17</v>
      </c>
      <c r="B11" s="64">
        <f>Aug!G35</f>
        <v>0</v>
      </c>
      <c r="C11" s="65">
        <f>Sep!G34</f>
        <v>0</v>
      </c>
      <c r="D11" s="65">
        <f>Oct!G35</f>
        <v>40</v>
      </c>
      <c r="E11" s="65">
        <f>Nov!G34</f>
        <v>48</v>
      </c>
      <c r="F11" s="65">
        <f>Dec!G35</f>
        <v>60</v>
      </c>
      <c r="G11" s="65">
        <f>Jan!G35</f>
        <v>0</v>
      </c>
      <c r="H11" s="65">
        <f>Feb!G33</f>
        <v>0</v>
      </c>
      <c r="I11" s="65">
        <f>Mar!G35</f>
        <v>0</v>
      </c>
      <c r="J11" s="65">
        <f>Apr!G34</f>
        <v>20</v>
      </c>
      <c r="K11" s="65">
        <f>May!G35</f>
        <v>0</v>
      </c>
      <c r="L11" s="65">
        <f>Jun!G34</f>
        <v>0</v>
      </c>
      <c r="M11" s="66">
        <f>Jul!G35</f>
        <v>0</v>
      </c>
    </row>
    <row r="12" spans="1:13" ht="15" customHeight="1" thickBot="1" x14ac:dyDescent="0.25">
      <c r="A12" s="79" t="s">
        <v>33</v>
      </c>
      <c r="B12" s="80">
        <f>SUM(B8:B11)/4</f>
        <v>0</v>
      </c>
      <c r="C12" s="81">
        <f t="shared" ref="C12:I12" si="0">SUM(C8:C11)/4</f>
        <v>2.125</v>
      </c>
      <c r="D12" s="81">
        <f t="shared" si="0"/>
        <v>67.125</v>
      </c>
      <c r="E12" s="81">
        <f t="shared" si="0"/>
        <v>47.25</v>
      </c>
      <c r="F12" s="81">
        <f t="shared" si="0"/>
        <v>70.625</v>
      </c>
      <c r="G12" s="81">
        <f t="shared" si="0"/>
        <v>31.125</v>
      </c>
      <c r="H12" s="81">
        <f t="shared" si="0"/>
        <v>17.75</v>
      </c>
      <c r="I12" s="81">
        <f t="shared" si="0"/>
        <v>13.5</v>
      </c>
      <c r="J12" s="81">
        <f>SUM(J8:J11)</f>
        <v>207</v>
      </c>
      <c r="K12" s="81">
        <f>SUM(K8:K11)</f>
        <v>0</v>
      </c>
      <c r="L12" s="81">
        <f>SUM(L8:L11)</f>
        <v>0</v>
      </c>
      <c r="M12" s="82">
        <f>SUM(M8:M11)</f>
        <v>0</v>
      </c>
    </row>
    <row r="13" spans="1:13" ht="15" customHeight="1" thickBot="1" x14ac:dyDescent="0.25">
      <c r="A13" s="67" t="s">
        <v>38</v>
      </c>
      <c r="B13" s="83">
        <f>B12</f>
        <v>0</v>
      </c>
      <c r="C13" s="71">
        <f>B13+C12</f>
        <v>2.125</v>
      </c>
      <c r="D13" s="71">
        <f t="shared" ref="D13:M13" si="1">C13+D12</f>
        <v>69.25</v>
      </c>
      <c r="E13" s="71">
        <f t="shared" si="1"/>
        <v>116.5</v>
      </c>
      <c r="F13" s="71">
        <f t="shared" si="1"/>
        <v>187.125</v>
      </c>
      <c r="G13" s="71">
        <f t="shared" si="1"/>
        <v>218.25</v>
      </c>
      <c r="H13" s="71">
        <f t="shared" si="1"/>
        <v>236</v>
      </c>
      <c r="I13" s="71">
        <f t="shared" si="1"/>
        <v>249.5</v>
      </c>
      <c r="J13" s="71">
        <f t="shared" si="1"/>
        <v>456.5</v>
      </c>
      <c r="K13" s="71">
        <f t="shared" si="1"/>
        <v>456.5</v>
      </c>
      <c r="L13" s="71">
        <f t="shared" si="1"/>
        <v>456.5</v>
      </c>
      <c r="M13" s="72">
        <f t="shared" si="1"/>
        <v>456.5</v>
      </c>
    </row>
  </sheetData>
  <mergeCells count="1">
    <mergeCell ref="A1:M1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M6"/>
  <sheetViews>
    <sheetView topLeftCell="A13" workbookViewId="0">
      <selection activeCell="I10" sqref="I10"/>
    </sheetView>
  </sheetViews>
  <sheetFormatPr defaultRowHeight="12.75" x14ac:dyDescent="0.2"/>
  <cols>
    <col min="1" max="1" width="16.28515625" bestFit="1" customWidth="1"/>
    <col min="2" max="13" width="6.28515625" customWidth="1"/>
  </cols>
  <sheetData>
    <row r="1" spans="1:13" ht="13.5" thickBot="1" x14ac:dyDescent="0.25"/>
    <row r="2" spans="1:13" ht="15" customHeight="1" thickBot="1" x14ac:dyDescent="0.25">
      <c r="A2" s="47"/>
      <c r="B2" s="50" t="s">
        <v>19</v>
      </c>
      <c r="C2" s="48" t="s">
        <v>20</v>
      </c>
      <c r="D2" s="48" t="s">
        <v>21</v>
      </c>
      <c r="E2" s="48" t="s">
        <v>22</v>
      </c>
      <c r="F2" s="48" t="s">
        <v>23</v>
      </c>
      <c r="G2" s="48" t="s">
        <v>24</v>
      </c>
      <c r="H2" s="48" t="s">
        <v>25</v>
      </c>
      <c r="I2" s="48" t="s">
        <v>26</v>
      </c>
      <c r="J2" s="48" t="s">
        <v>27</v>
      </c>
      <c r="K2" s="48" t="s">
        <v>28</v>
      </c>
      <c r="L2" s="48" t="s">
        <v>29</v>
      </c>
      <c r="M2" s="49" t="s">
        <v>30</v>
      </c>
    </row>
    <row r="3" spans="1:13" ht="15" customHeight="1" x14ac:dyDescent="0.2">
      <c r="A3" s="2" t="s">
        <v>34</v>
      </c>
      <c r="B3" s="73">
        <f>Aug!B35</f>
        <v>9.7903225806451619</v>
      </c>
      <c r="C3" s="74">
        <f>Sep!B34</f>
        <v>11.583333333333334</v>
      </c>
      <c r="D3" s="74">
        <f>Oct!B35</f>
        <v>16.06451612903226</v>
      </c>
      <c r="E3" s="74">
        <f>Nov!B34</f>
        <v>17.8</v>
      </c>
      <c r="F3" s="74">
        <f>Dec!B35</f>
        <v>16.516129032258064</v>
      </c>
      <c r="G3" s="74">
        <f>Jan!B35</f>
        <v>19.612903225806452</v>
      </c>
      <c r="H3" s="74">
        <f>Feb!B33</f>
        <v>19.339285714285715</v>
      </c>
      <c r="I3" s="74">
        <f>Mar!B35</f>
        <v>17.774193548387096</v>
      </c>
      <c r="J3" s="74">
        <f>Apr!B34</f>
        <v>13.333333333333334</v>
      </c>
      <c r="K3" s="74">
        <f>May!B35</f>
        <v>8.9516129032258061</v>
      </c>
      <c r="L3" s="74">
        <f>Jun!B34</f>
        <v>6.5333333333333332</v>
      </c>
      <c r="M3" s="75">
        <f>Jul!B35</f>
        <v>6.4516129032258061</v>
      </c>
    </row>
    <row r="4" spans="1:13" ht="15" customHeight="1" x14ac:dyDescent="0.2">
      <c r="A4" s="3" t="s">
        <v>35</v>
      </c>
      <c r="B4" s="76">
        <f>Aug!C35</f>
        <v>26.403225806451612</v>
      </c>
      <c r="C4" s="77">
        <f>Sep!C34</f>
        <v>31.05</v>
      </c>
      <c r="D4" s="77">
        <f>Oct!C35</f>
        <v>31.693548387096776</v>
      </c>
      <c r="E4" s="77">
        <f>Nov!C34</f>
        <v>31.966666666666665</v>
      </c>
      <c r="F4" s="77">
        <f>Dec!C35</f>
        <v>30.322580645161292</v>
      </c>
      <c r="G4" s="77">
        <f>Jan!C35</f>
        <v>33.451612903225808</v>
      </c>
      <c r="H4" s="77">
        <f>Feb!C33</f>
        <v>34.571428571428569</v>
      </c>
      <c r="I4" s="77">
        <f>Mar!C35</f>
        <v>31.467741935483872</v>
      </c>
      <c r="J4" s="77">
        <f>Apr!C34</f>
        <v>27.85</v>
      </c>
      <c r="K4" s="77">
        <f>May!C35</f>
        <v>26.419354838709676</v>
      </c>
      <c r="L4" s="77">
        <f>Jun!C34</f>
        <v>26.016666666666666</v>
      </c>
      <c r="M4" s="78">
        <f>Jul!C35</f>
        <v>23.806451612903224</v>
      </c>
    </row>
    <row r="5" spans="1:13" ht="15" customHeight="1" x14ac:dyDescent="0.2">
      <c r="A5" s="3" t="s">
        <v>36</v>
      </c>
      <c r="B5" s="69">
        <f>Aug!B36</f>
        <v>3</v>
      </c>
      <c r="C5" s="68">
        <f>Sep!B35</f>
        <v>8</v>
      </c>
      <c r="D5" s="68">
        <f>Oct!B36</f>
        <v>12</v>
      </c>
      <c r="E5" s="68">
        <f>Nov!B35</f>
        <v>12</v>
      </c>
      <c r="F5" s="68">
        <f>Dec!B36</f>
        <v>15</v>
      </c>
      <c r="G5" s="68">
        <f>Jan!B36</f>
        <v>16</v>
      </c>
      <c r="H5" s="68">
        <f>Feb!B34</f>
        <v>17</v>
      </c>
      <c r="I5" s="68">
        <f>Mar!B36</f>
        <v>16</v>
      </c>
      <c r="J5" s="68">
        <f>Apr!B35</f>
        <v>8</v>
      </c>
      <c r="K5" s="68">
        <f>May!B36</f>
        <v>6</v>
      </c>
      <c r="L5" s="68">
        <f>Jun!B35</f>
        <v>2</v>
      </c>
      <c r="M5" s="70">
        <f>Jul!B36</f>
        <v>1</v>
      </c>
    </row>
    <row r="6" spans="1:13" ht="15" customHeight="1" thickBot="1" x14ac:dyDescent="0.25">
      <c r="A6" s="4" t="s">
        <v>37</v>
      </c>
      <c r="B6" s="54">
        <f>Aug!C36</f>
        <v>32</v>
      </c>
      <c r="C6" s="55">
        <f>Sep!C35</f>
        <v>35</v>
      </c>
      <c r="D6" s="55">
        <f>Oct!C36</f>
        <v>39</v>
      </c>
      <c r="E6" s="55">
        <f>Nov!C35</f>
        <v>37</v>
      </c>
      <c r="F6" s="55">
        <f>Dec!C36</f>
        <v>35</v>
      </c>
      <c r="G6" s="55">
        <f>Jan!C36</f>
        <v>39</v>
      </c>
      <c r="H6" s="55">
        <f>Feb!C34</f>
        <v>37</v>
      </c>
      <c r="I6" s="55">
        <f>Mar!C36</f>
        <v>35</v>
      </c>
      <c r="J6" s="55">
        <f>Apr!C35</f>
        <v>33</v>
      </c>
      <c r="K6" s="55">
        <f>May!C36</f>
        <v>30</v>
      </c>
      <c r="L6" s="55">
        <f>Jun!C35</f>
        <v>30</v>
      </c>
      <c r="M6" s="56">
        <f>Jul!C36</f>
        <v>27</v>
      </c>
    </row>
  </sheetData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39"/>
  <sheetViews>
    <sheetView workbookViewId="0">
      <selection activeCell="D32" sqref="D32"/>
    </sheetView>
  </sheetViews>
  <sheetFormatPr defaultRowHeight="12.75" x14ac:dyDescent="0.2"/>
  <cols>
    <col min="1" max="9" width="9.7109375" customWidth="1"/>
  </cols>
  <sheetData>
    <row r="1" spans="1:9" x14ac:dyDescent="0.2">
      <c r="A1" s="219" t="s">
        <v>0</v>
      </c>
      <c r="B1" s="216" t="s">
        <v>1</v>
      </c>
      <c r="C1" s="217"/>
      <c r="D1" s="216" t="s">
        <v>4</v>
      </c>
      <c r="E1" s="218"/>
      <c r="F1" s="218"/>
      <c r="G1" s="218"/>
      <c r="H1" s="218"/>
      <c r="I1" s="217"/>
    </row>
    <row r="2" spans="1:9" ht="13.5" thickBot="1" x14ac:dyDescent="0.25">
      <c r="A2" s="220"/>
      <c r="B2" s="5" t="s">
        <v>2</v>
      </c>
      <c r="C2" s="6" t="s">
        <v>3</v>
      </c>
      <c r="D2" s="5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6" t="s">
        <v>10</v>
      </c>
    </row>
    <row r="3" spans="1:9" x14ac:dyDescent="0.2">
      <c r="A3" s="2">
        <v>1</v>
      </c>
      <c r="B3" s="8">
        <v>10</v>
      </c>
      <c r="C3" s="11">
        <v>30</v>
      </c>
      <c r="D3" s="14"/>
      <c r="E3" s="15"/>
      <c r="F3" s="15"/>
      <c r="G3" s="15"/>
      <c r="H3" s="15"/>
      <c r="I3" s="16"/>
    </row>
    <row r="4" spans="1:9" x14ac:dyDescent="0.2">
      <c r="A4" s="3">
        <f t="shared" ref="A4:A32" si="0">A3+1</f>
        <v>2</v>
      </c>
      <c r="B4" s="9">
        <v>9</v>
      </c>
      <c r="C4" s="12">
        <v>30</v>
      </c>
      <c r="D4" s="14"/>
      <c r="E4" s="17"/>
      <c r="F4" s="17"/>
      <c r="G4" s="17"/>
      <c r="H4" s="17"/>
      <c r="I4" s="18"/>
    </row>
    <row r="5" spans="1:9" x14ac:dyDescent="0.2">
      <c r="A5" s="3">
        <f t="shared" si="0"/>
        <v>3</v>
      </c>
      <c r="B5" s="9">
        <v>9</v>
      </c>
      <c r="C5" s="12">
        <v>32</v>
      </c>
      <c r="D5" s="14"/>
      <c r="E5" s="17"/>
      <c r="F5" s="17"/>
      <c r="G5" s="17"/>
      <c r="H5" s="17"/>
      <c r="I5" s="18"/>
    </row>
    <row r="6" spans="1:9" x14ac:dyDescent="0.2">
      <c r="A6" s="3">
        <f t="shared" si="0"/>
        <v>4</v>
      </c>
      <c r="B6" s="9">
        <v>12</v>
      </c>
      <c r="C6" s="12">
        <v>30</v>
      </c>
      <c r="D6" s="14"/>
      <c r="E6" s="17"/>
      <c r="F6" s="17"/>
      <c r="G6" s="17"/>
      <c r="H6" s="17"/>
      <c r="I6" s="18"/>
    </row>
    <row r="7" spans="1:9" x14ac:dyDescent="0.2">
      <c r="A7" s="3">
        <f t="shared" si="0"/>
        <v>5</v>
      </c>
      <c r="B7" s="9">
        <v>12</v>
      </c>
      <c r="C7" s="12">
        <v>30</v>
      </c>
      <c r="D7" s="14"/>
      <c r="E7" s="17"/>
      <c r="F7" s="17"/>
      <c r="G7" s="17"/>
      <c r="H7" s="17"/>
      <c r="I7" s="18"/>
    </row>
    <row r="8" spans="1:9" x14ac:dyDescent="0.2">
      <c r="A8" s="3">
        <f t="shared" si="0"/>
        <v>6</v>
      </c>
      <c r="B8" s="9">
        <v>10</v>
      </c>
      <c r="C8" s="12">
        <v>25</v>
      </c>
      <c r="D8" s="14">
        <v>2.5</v>
      </c>
      <c r="E8" s="17"/>
      <c r="F8" s="17">
        <v>6</v>
      </c>
      <c r="G8" s="17"/>
      <c r="H8" s="17"/>
      <c r="I8" s="18"/>
    </row>
    <row r="9" spans="1:9" x14ac:dyDescent="0.2">
      <c r="A9" s="3">
        <f t="shared" si="0"/>
        <v>7</v>
      </c>
      <c r="B9" s="9">
        <v>9</v>
      </c>
      <c r="C9" s="12">
        <v>28</v>
      </c>
      <c r="D9" s="14"/>
      <c r="E9" s="17"/>
      <c r="F9" s="17"/>
      <c r="G9" s="17"/>
      <c r="H9" s="17"/>
      <c r="I9" s="18"/>
    </row>
    <row r="10" spans="1:9" x14ac:dyDescent="0.2">
      <c r="A10" s="3">
        <f t="shared" si="0"/>
        <v>8</v>
      </c>
      <c r="B10" s="9">
        <v>10</v>
      </c>
      <c r="C10" s="12">
        <v>28</v>
      </c>
      <c r="D10" s="14"/>
      <c r="E10" s="17"/>
      <c r="F10" s="17"/>
      <c r="G10" s="17"/>
      <c r="H10" s="17"/>
      <c r="I10" s="18"/>
    </row>
    <row r="11" spans="1:9" x14ac:dyDescent="0.2">
      <c r="A11" s="3">
        <f t="shared" si="0"/>
        <v>9</v>
      </c>
      <c r="B11" s="9">
        <v>11</v>
      </c>
      <c r="C11" s="12">
        <v>28.5</v>
      </c>
      <c r="D11" s="14"/>
      <c r="E11" s="17"/>
      <c r="F11" s="17"/>
      <c r="G11" s="17"/>
      <c r="H11" s="17"/>
      <c r="I11" s="18"/>
    </row>
    <row r="12" spans="1:9" x14ac:dyDescent="0.2">
      <c r="A12" s="3">
        <f t="shared" si="0"/>
        <v>10</v>
      </c>
      <c r="B12" s="9">
        <v>12</v>
      </c>
      <c r="C12" s="12">
        <v>29</v>
      </c>
      <c r="D12" s="14"/>
      <c r="E12" s="17"/>
      <c r="F12" s="17"/>
      <c r="G12" s="17"/>
      <c r="H12" s="17"/>
      <c r="I12" s="18"/>
    </row>
    <row r="13" spans="1:9" x14ac:dyDescent="0.2">
      <c r="A13" s="3">
        <f t="shared" si="0"/>
        <v>11</v>
      </c>
      <c r="B13" s="9">
        <v>12</v>
      </c>
      <c r="C13" s="12">
        <v>29</v>
      </c>
      <c r="D13" s="14"/>
      <c r="E13" s="17"/>
      <c r="F13" s="17"/>
      <c r="G13" s="17"/>
      <c r="H13" s="17"/>
      <c r="I13" s="18"/>
    </row>
    <row r="14" spans="1:9" x14ac:dyDescent="0.2">
      <c r="A14" s="3">
        <f t="shared" si="0"/>
        <v>12</v>
      </c>
      <c r="B14" s="9">
        <v>14</v>
      </c>
      <c r="C14" s="12">
        <v>27</v>
      </c>
      <c r="D14" s="14"/>
      <c r="E14" s="17"/>
      <c r="F14" s="17"/>
      <c r="G14" s="17"/>
      <c r="H14" s="17"/>
      <c r="I14" s="18"/>
    </row>
    <row r="15" spans="1:9" x14ac:dyDescent="0.2">
      <c r="A15" s="3">
        <f t="shared" si="0"/>
        <v>13</v>
      </c>
      <c r="B15" s="9">
        <v>16</v>
      </c>
      <c r="C15" s="12">
        <v>30</v>
      </c>
      <c r="D15" s="14"/>
      <c r="E15" s="17"/>
      <c r="F15" s="17"/>
      <c r="G15" s="17"/>
      <c r="H15" s="17"/>
      <c r="I15" s="18"/>
    </row>
    <row r="16" spans="1:9" x14ac:dyDescent="0.2">
      <c r="A16" s="3">
        <f t="shared" si="0"/>
        <v>14</v>
      </c>
      <c r="B16" s="9">
        <v>12</v>
      </c>
      <c r="C16" s="12">
        <v>30</v>
      </c>
      <c r="D16" s="14"/>
      <c r="E16" s="17"/>
      <c r="F16" s="17"/>
      <c r="G16" s="17"/>
      <c r="H16" s="17"/>
      <c r="I16" s="18"/>
    </row>
    <row r="17" spans="1:9" x14ac:dyDescent="0.2">
      <c r="A17" s="3">
        <f t="shared" si="0"/>
        <v>15</v>
      </c>
      <c r="B17" s="9">
        <v>10</v>
      </c>
      <c r="C17" s="12">
        <v>27</v>
      </c>
      <c r="D17" s="14"/>
      <c r="E17" s="17"/>
      <c r="F17" s="17"/>
      <c r="G17" s="17"/>
      <c r="H17" s="17"/>
      <c r="I17" s="18"/>
    </row>
    <row r="18" spans="1:9" x14ac:dyDescent="0.2">
      <c r="A18" s="3">
        <f t="shared" si="0"/>
        <v>16</v>
      </c>
      <c r="B18" s="9">
        <v>11</v>
      </c>
      <c r="C18" s="12">
        <v>33</v>
      </c>
      <c r="D18" s="14"/>
      <c r="E18" s="17"/>
      <c r="F18" s="17"/>
      <c r="G18" s="17"/>
      <c r="H18" s="17"/>
      <c r="I18" s="18"/>
    </row>
    <row r="19" spans="1:9" x14ac:dyDescent="0.2">
      <c r="A19" s="3">
        <f t="shared" si="0"/>
        <v>17</v>
      </c>
      <c r="B19" s="9">
        <v>11</v>
      </c>
      <c r="C19" s="12">
        <v>33</v>
      </c>
      <c r="D19" s="14"/>
      <c r="E19" s="17"/>
      <c r="F19" s="17"/>
      <c r="G19" s="17"/>
      <c r="H19" s="17"/>
      <c r="I19" s="18"/>
    </row>
    <row r="20" spans="1:9" x14ac:dyDescent="0.2">
      <c r="A20" s="3">
        <f t="shared" si="0"/>
        <v>18</v>
      </c>
      <c r="B20" s="9">
        <v>12</v>
      </c>
      <c r="C20" s="12">
        <v>34</v>
      </c>
      <c r="D20" s="14"/>
      <c r="E20" s="17"/>
      <c r="F20" s="17"/>
      <c r="G20" s="17"/>
      <c r="H20" s="17"/>
      <c r="I20" s="18"/>
    </row>
    <row r="21" spans="1:9" x14ac:dyDescent="0.2">
      <c r="A21" s="3">
        <f t="shared" si="0"/>
        <v>19</v>
      </c>
      <c r="B21" s="9">
        <v>12</v>
      </c>
      <c r="C21" s="12">
        <v>34</v>
      </c>
      <c r="D21" s="14"/>
      <c r="E21" s="17"/>
      <c r="F21" s="17"/>
      <c r="G21" s="17"/>
      <c r="H21" s="17"/>
      <c r="I21" s="18"/>
    </row>
    <row r="22" spans="1:9" x14ac:dyDescent="0.2">
      <c r="A22" s="3">
        <f t="shared" si="0"/>
        <v>20</v>
      </c>
      <c r="B22" s="9">
        <v>12</v>
      </c>
      <c r="C22" s="12">
        <v>34</v>
      </c>
      <c r="D22" s="14"/>
      <c r="E22" s="17"/>
      <c r="F22" s="17"/>
      <c r="G22" s="17"/>
      <c r="H22" s="17"/>
      <c r="I22" s="18"/>
    </row>
    <row r="23" spans="1:9" x14ac:dyDescent="0.2">
      <c r="A23" s="3">
        <f t="shared" si="0"/>
        <v>21</v>
      </c>
      <c r="B23" s="9">
        <v>11.5</v>
      </c>
      <c r="C23" s="12">
        <v>34</v>
      </c>
      <c r="D23" s="14"/>
      <c r="E23" s="17"/>
      <c r="F23" s="17"/>
      <c r="G23" s="17"/>
      <c r="H23" s="17"/>
      <c r="I23" s="18"/>
    </row>
    <row r="24" spans="1:9" x14ac:dyDescent="0.2">
      <c r="A24" s="3">
        <f t="shared" si="0"/>
        <v>22</v>
      </c>
      <c r="B24" s="9">
        <v>11.5</v>
      </c>
      <c r="C24" s="12">
        <v>33</v>
      </c>
      <c r="D24" s="14"/>
      <c r="E24" s="17"/>
      <c r="F24" s="17"/>
      <c r="G24" s="17"/>
      <c r="H24" s="17"/>
      <c r="I24" s="18"/>
    </row>
    <row r="25" spans="1:9" x14ac:dyDescent="0.2">
      <c r="A25" s="3">
        <f t="shared" si="0"/>
        <v>23</v>
      </c>
      <c r="B25" s="9">
        <v>11.5</v>
      </c>
      <c r="C25" s="12">
        <v>33</v>
      </c>
      <c r="D25" s="14"/>
      <c r="E25" s="17"/>
      <c r="F25" s="17"/>
      <c r="G25" s="17"/>
      <c r="H25" s="17"/>
      <c r="I25" s="18"/>
    </row>
    <row r="26" spans="1:9" x14ac:dyDescent="0.2">
      <c r="A26" s="3">
        <f t="shared" si="0"/>
        <v>24</v>
      </c>
      <c r="B26" s="9">
        <v>13</v>
      </c>
      <c r="C26" s="12">
        <v>30</v>
      </c>
      <c r="D26" s="14"/>
      <c r="E26" s="17"/>
      <c r="F26" s="17"/>
      <c r="G26" s="17"/>
      <c r="H26" s="17"/>
      <c r="I26" s="18"/>
    </row>
    <row r="27" spans="1:9" x14ac:dyDescent="0.2">
      <c r="A27" s="3">
        <f t="shared" si="0"/>
        <v>25</v>
      </c>
      <c r="B27" s="9">
        <v>15</v>
      </c>
      <c r="C27" s="12">
        <v>32</v>
      </c>
      <c r="D27" s="14"/>
      <c r="E27" s="17"/>
      <c r="F27" s="17"/>
      <c r="G27" s="17"/>
      <c r="H27" s="17"/>
      <c r="I27" s="18"/>
    </row>
    <row r="28" spans="1:9" x14ac:dyDescent="0.2">
      <c r="A28" s="3">
        <f t="shared" si="0"/>
        <v>26</v>
      </c>
      <c r="B28" s="9">
        <v>20</v>
      </c>
      <c r="C28" s="12">
        <v>35</v>
      </c>
      <c r="D28" s="14"/>
      <c r="E28" s="17"/>
      <c r="F28" s="17"/>
      <c r="G28" s="17"/>
      <c r="H28" s="17"/>
      <c r="I28" s="18"/>
    </row>
    <row r="29" spans="1:9" x14ac:dyDescent="0.2">
      <c r="A29" s="3">
        <f t="shared" si="0"/>
        <v>27</v>
      </c>
      <c r="B29" s="9">
        <v>8</v>
      </c>
      <c r="C29" s="12">
        <v>33</v>
      </c>
      <c r="D29" s="14"/>
      <c r="E29" s="17"/>
      <c r="F29" s="17"/>
      <c r="G29" s="17"/>
      <c r="H29" s="17"/>
      <c r="I29" s="18"/>
    </row>
    <row r="30" spans="1:9" x14ac:dyDescent="0.2">
      <c r="A30" s="3">
        <f t="shared" si="0"/>
        <v>28</v>
      </c>
      <c r="B30" s="9">
        <v>9</v>
      </c>
      <c r="C30" s="12">
        <v>33</v>
      </c>
      <c r="D30" s="14"/>
      <c r="E30" s="17"/>
      <c r="F30" s="17"/>
      <c r="G30" s="17"/>
      <c r="H30" s="17"/>
      <c r="I30" s="18"/>
    </row>
    <row r="31" spans="1:9" x14ac:dyDescent="0.2">
      <c r="A31" s="3">
        <f t="shared" si="0"/>
        <v>29</v>
      </c>
      <c r="B31" s="9">
        <v>10</v>
      </c>
      <c r="C31" s="12">
        <v>33</v>
      </c>
      <c r="D31" s="14"/>
      <c r="E31" s="17"/>
      <c r="F31" s="17"/>
      <c r="G31" s="17"/>
      <c r="H31" s="17"/>
      <c r="I31" s="18"/>
    </row>
    <row r="32" spans="1:9" ht="13.5" thickBot="1" x14ac:dyDescent="0.25">
      <c r="A32" s="3">
        <f t="shared" si="0"/>
        <v>30</v>
      </c>
      <c r="B32" s="10">
        <v>12</v>
      </c>
      <c r="C32" s="13">
        <v>34</v>
      </c>
      <c r="D32" s="28"/>
      <c r="E32" s="20"/>
      <c r="F32" s="20"/>
      <c r="G32" s="20"/>
      <c r="H32" s="20"/>
      <c r="I32" s="21"/>
    </row>
    <row r="33" spans="1:9" x14ac:dyDescent="0.2">
      <c r="A33" s="206" t="s">
        <v>11</v>
      </c>
      <c r="B33" s="216" t="s">
        <v>12</v>
      </c>
      <c r="C33" s="217"/>
      <c r="D33" s="216" t="s">
        <v>13</v>
      </c>
      <c r="E33" s="218"/>
      <c r="F33" s="218"/>
      <c r="G33" s="218"/>
      <c r="H33" s="218"/>
      <c r="I33" s="217"/>
    </row>
    <row r="34" spans="1:9" ht="13.5" thickBot="1" x14ac:dyDescent="0.25">
      <c r="A34" s="207"/>
      <c r="B34" s="31">
        <f>AVERAGE(B3:B32)</f>
        <v>11.583333333333334</v>
      </c>
      <c r="C34" s="32">
        <f>AVERAGE(C3:C32)</f>
        <v>31.05</v>
      </c>
      <c r="D34" s="20">
        <f t="shared" ref="D34:I34" si="1">SUM(D3:D32)</f>
        <v>2.5</v>
      </c>
      <c r="E34" s="20">
        <f t="shared" si="1"/>
        <v>0</v>
      </c>
      <c r="F34" s="20">
        <f t="shared" si="1"/>
        <v>6</v>
      </c>
      <c r="G34" s="20">
        <f t="shared" si="1"/>
        <v>0</v>
      </c>
      <c r="H34" s="20">
        <f t="shared" si="1"/>
        <v>0</v>
      </c>
      <c r="I34" s="21">
        <f t="shared" si="1"/>
        <v>0</v>
      </c>
    </row>
    <row r="35" spans="1:9" ht="13.5" thickBot="1" x14ac:dyDescent="0.25">
      <c r="A35" s="29" t="s">
        <v>18</v>
      </c>
      <c r="B35" s="33">
        <f>MIN(B3:B32)</f>
        <v>8</v>
      </c>
      <c r="C35" s="34">
        <f>MAX(C3:C32)</f>
        <v>35</v>
      </c>
      <c r="D35" s="208"/>
      <c r="E35" s="208"/>
      <c r="F35" s="208"/>
      <c r="G35" s="208"/>
      <c r="H35" s="208"/>
      <c r="I35" s="209"/>
    </row>
    <row r="36" spans="1:9" ht="13.5" thickBot="1" x14ac:dyDescent="0.25">
      <c r="A36" s="1" t="s">
        <v>15</v>
      </c>
      <c r="B36" s="35">
        <f>(B34+Aug!B35)/2</f>
        <v>10.686827956989248</v>
      </c>
      <c r="C36" s="36">
        <f>(C34+Aug!C35)/2</f>
        <v>28.726612903225806</v>
      </c>
      <c r="D36" s="26">
        <f>D34+Aug!D37</f>
        <v>2.5</v>
      </c>
      <c r="E36" s="23">
        <f>E34+Aug!E37</f>
        <v>0</v>
      </c>
      <c r="F36" s="23">
        <f>F34+Aug!F37</f>
        <v>6</v>
      </c>
      <c r="G36" s="23">
        <f>G34+Aug!G37</f>
        <v>0</v>
      </c>
      <c r="H36" s="23">
        <f>H34+Aug!H37</f>
        <v>0</v>
      </c>
      <c r="I36" s="24">
        <f>I34+Aug!I37</f>
        <v>0</v>
      </c>
    </row>
    <row r="37" spans="1:9" ht="13.5" thickBot="1" x14ac:dyDescent="0.25">
      <c r="A37" s="210"/>
      <c r="B37" s="211"/>
      <c r="C37" s="212"/>
      <c r="D37" s="224" t="s">
        <v>12</v>
      </c>
      <c r="E37" s="225"/>
      <c r="F37" s="228">
        <f>AVERAGE(D34:I34)</f>
        <v>1.4166666666666667</v>
      </c>
      <c r="G37" s="229"/>
      <c r="H37" s="229"/>
      <c r="I37" s="230"/>
    </row>
    <row r="38" spans="1:9" ht="13.5" thickBot="1" x14ac:dyDescent="0.25">
      <c r="A38" s="213"/>
      <c r="B38" s="214"/>
      <c r="C38" s="215"/>
      <c r="D38" s="222" t="s">
        <v>14</v>
      </c>
      <c r="E38" s="223"/>
      <c r="F38" s="25">
        <f>F37+Aug!F39</f>
        <v>1.4166666666666667</v>
      </c>
      <c r="G38" s="226" t="s">
        <v>16</v>
      </c>
      <c r="H38" s="226"/>
      <c r="I38" s="227"/>
    </row>
    <row r="39" spans="1:9" x14ac:dyDescent="0.2">
      <c r="B39" s="30">
        <f>Aug!B37</f>
        <v>9.7903225806451619</v>
      </c>
      <c r="C39" s="30">
        <f>Aug!C37</f>
        <v>26.403225806451612</v>
      </c>
      <c r="D39" s="221" t="s">
        <v>11</v>
      </c>
      <c r="E39" s="221"/>
    </row>
  </sheetData>
  <mergeCells count="13">
    <mergeCell ref="D39:E39"/>
    <mergeCell ref="D38:E38"/>
    <mergeCell ref="D37:E37"/>
    <mergeCell ref="B33:C33"/>
    <mergeCell ref="D33:I33"/>
    <mergeCell ref="G38:I38"/>
    <mergeCell ref="F37:I37"/>
    <mergeCell ref="A33:A34"/>
    <mergeCell ref="D35:I35"/>
    <mergeCell ref="A37:C38"/>
    <mergeCell ref="B1:C1"/>
    <mergeCell ref="D1:I1"/>
    <mergeCell ref="A1:A2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40"/>
  <sheetViews>
    <sheetView workbookViewId="0">
      <selection activeCell="G11" sqref="G11"/>
    </sheetView>
  </sheetViews>
  <sheetFormatPr defaultRowHeight="12.75" x14ac:dyDescent="0.2"/>
  <cols>
    <col min="1" max="9" width="9.7109375" customWidth="1"/>
  </cols>
  <sheetData>
    <row r="1" spans="1:9" x14ac:dyDescent="0.2">
      <c r="A1" s="219" t="s">
        <v>0</v>
      </c>
      <c r="B1" s="216" t="s">
        <v>1</v>
      </c>
      <c r="C1" s="217"/>
      <c r="D1" s="216" t="s">
        <v>4</v>
      </c>
      <c r="E1" s="218"/>
      <c r="F1" s="218"/>
      <c r="G1" s="218"/>
      <c r="H1" s="218"/>
      <c r="I1" s="217"/>
    </row>
    <row r="2" spans="1:9" ht="13.5" thickBot="1" x14ac:dyDescent="0.25">
      <c r="A2" s="220"/>
      <c r="B2" s="5" t="s">
        <v>2</v>
      </c>
      <c r="C2" s="6" t="s">
        <v>3</v>
      </c>
      <c r="D2" s="5" t="s">
        <v>5</v>
      </c>
      <c r="E2" s="7" t="s">
        <v>6</v>
      </c>
      <c r="F2" s="7" t="s">
        <v>7</v>
      </c>
      <c r="G2" s="7" t="s">
        <v>8</v>
      </c>
      <c r="H2" s="7" t="s">
        <v>40</v>
      </c>
      <c r="I2" s="6" t="s">
        <v>41</v>
      </c>
    </row>
    <row r="3" spans="1:9" x14ac:dyDescent="0.2">
      <c r="A3" s="2">
        <v>1</v>
      </c>
      <c r="B3" s="8">
        <v>17</v>
      </c>
      <c r="C3" s="11">
        <v>33</v>
      </c>
      <c r="D3" s="14"/>
      <c r="E3" s="15"/>
      <c r="F3" s="15"/>
      <c r="G3" s="15"/>
      <c r="H3" s="15"/>
      <c r="I3" s="16"/>
    </row>
    <row r="4" spans="1:9" x14ac:dyDescent="0.2">
      <c r="A4" s="3">
        <f t="shared" ref="A4:A33" si="0">A3+1</f>
        <v>2</v>
      </c>
      <c r="B4" s="9">
        <v>18</v>
      </c>
      <c r="C4" s="12">
        <v>34</v>
      </c>
      <c r="D4" s="14"/>
      <c r="E4" s="17"/>
      <c r="F4" s="17"/>
      <c r="G4" s="17"/>
      <c r="H4" s="17"/>
      <c r="I4" s="18"/>
    </row>
    <row r="5" spans="1:9" x14ac:dyDescent="0.2">
      <c r="A5" s="3">
        <f t="shared" si="0"/>
        <v>3</v>
      </c>
      <c r="B5" s="9">
        <v>17</v>
      </c>
      <c r="C5" s="12">
        <v>37</v>
      </c>
      <c r="D5" s="14"/>
      <c r="E5" s="17"/>
      <c r="F5" s="17"/>
      <c r="G5" s="17"/>
      <c r="H5" s="17"/>
      <c r="I5" s="18"/>
    </row>
    <row r="6" spans="1:9" x14ac:dyDescent="0.2">
      <c r="A6" s="3">
        <f t="shared" si="0"/>
        <v>4</v>
      </c>
      <c r="B6" s="9">
        <v>21</v>
      </c>
      <c r="C6" s="12">
        <v>38</v>
      </c>
      <c r="D6" s="14"/>
      <c r="E6" s="17"/>
      <c r="F6" s="17"/>
      <c r="G6" s="17"/>
      <c r="H6" s="17"/>
      <c r="I6" s="18"/>
    </row>
    <row r="7" spans="1:9" x14ac:dyDescent="0.2">
      <c r="A7" s="3">
        <f t="shared" si="0"/>
        <v>5</v>
      </c>
      <c r="B7" s="9">
        <v>18</v>
      </c>
      <c r="C7" s="12">
        <v>39</v>
      </c>
      <c r="D7" s="14"/>
      <c r="E7" s="17"/>
      <c r="F7" s="17"/>
      <c r="G7" s="17"/>
      <c r="H7" s="17"/>
      <c r="I7" s="18"/>
    </row>
    <row r="8" spans="1:9" x14ac:dyDescent="0.2">
      <c r="A8" s="3">
        <f t="shared" si="0"/>
        <v>6</v>
      </c>
      <c r="B8" s="9">
        <v>18</v>
      </c>
      <c r="C8" s="12">
        <v>39</v>
      </c>
      <c r="D8" s="14"/>
      <c r="E8" s="17"/>
      <c r="F8" s="17"/>
      <c r="G8" s="17"/>
      <c r="H8" s="17"/>
      <c r="I8" s="18"/>
    </row>
    <row r="9" spans="1:9" x14ac:dyDescent="0.2">
      <c r="A9" s="3">
        <f t="shared" si="0"/>
        <v>7</v>
      </c>
      <c r="B9" s="9">
        <v>18</v>
      </c>
      <c r="C9" s="12">
        <v>39</v>
      </c>
      <c r="D9" s="14"/>
      <c r="E9" s="17"/>
      <c r="F9" s="17"/>
      <c r="G9" s="17"/>
      <c r="H9" s="17"/>
      <c r="I9" s="18"/>
    </row>
    <row r="10" spans="1:9" x14ac:dyDescent="0.2">
      <c r="A10" s="3">
        <f t="shared" si="0"/>
        <v>8</v>
      </c>
      <c r="B10" s="9">
        <v>15</v>
      </c>
      <c r="C10" s="12">
        <v>35</v>
      </c>
      <c r="D10" s="14"/>
      <c r="E10" s="17"/>
      <c r="F10" s="17"/>
      <c r="G10" s="17"/>
      <c r="H10" s="17"/>
      <c r="I10" s="18"/>
    </row>
    <row r="11" spans="1:9" x14ac:dyDescent="0.2">
      <c r="A11" s="3">
        <f t="shared" si="0"/>
        <v>9</v>
      </c>
      <c r="B11" s="9">
        <v>17</v>
      </c>
      <c r="C11" s="12">
        <v>30</v>
      </c>
      <c r="D11" s="14"/>
      <c r="E11" s="17"/>
      <c r="F11" s="17"/>
      <c r="G11" s="17"/>
      <c r="H11" s="17"/>
      <c r="I11" s="18"/>
    </row>
    <row r="12" spans="1:9" x14ac:dyDescent="0.2">
      <c r="A12" s="3">
        <f t="shared" si="0"/>
        <v>10</v>
      </c>
      <c r="B12" s="9">
        <v>16.5</v>
      </c>
      <c r="C12" s="12">
        <v>23</v>
      </c>
      <c r="D12" s="14">
        <v>12</v>
      </c>
      <c r="E12" s="17"/>
      <c r="F12" s="17">
        <v>26</v>
      </c>
      <c r="G12" s="17">
        <v>23</v>
      </c>
      <c r="H12" s="17"/>
      <c r="I12" s="18"/>
    </row>
    <row r="13" spans="1:9" x14ac:dyDescent="0.2">
      <c r="A13" s="3">
        <f t="shared" si="0"/>
        <v>11</v>
      </c>
      <c r="B13" s="9">
        <v>16</v>
      </c>
      <c r="C13" s="12">
        <v>34</v>
      </c>
      <c r="D13" s="14">
        <v>20</v>
      </c>
      <c r="E13" s="17"/>
      <c r="F13" s="17">
        <v>20</v>
      </c>
      <c r="G13" s="17">
        <v>17</v>
      </c>
      <c r="H13" s="17"/>
      <c r="I13" s="18"/>
    </row>
    <row r="14" spans="1:9" x14ac:dyDescent="0.2">
      <c r="A14" s="3">
        <f t="shared" si="0"/>
        <v>12</v>
      </c>
      <c r="B14" s="9">
        <v>13</v>
      </c>
      <c r="C14" s="12">
        <v>29</v>
      </c>
      <c r="D14" s="14">
        <v>12</v>
      </c>
      <c r="E14" s="17"/>
      <c r="F14" s="17">
        <v>32</v>
      </c>
      <c r="G14" s="17"/>
      <c r="H14" s="17"/>
      <c r="I14" s="18"/>
    </row>
    <row r="15" spans="1:9" x14ac:dyDescent="0.2">
      <c r="A15" s="3">
        <f t="shared" si="0"/>
        <v>13</v>
      </c>
      <c r="B15" s="9">
        <v>13</v>
      </c>
      <c r="C15" s="12">
        <v>29</v>
      </c>
      <c r="D15" s="14"/>
      <c r="E15" s="17"/>
      <c r="F15" s="17"/>
      <c r="G15" s="17"/>
      <c r="H15" s="17"/>
      <c r="I15" s="18"/>
    </row>
    <row r="16" spans="1:9" x14ac:dyDescent="0.2">
      <c r="A16" s="3">
        <f t="shared" si="0"/>
        <v>14</v>
      </c>
      <c r="B16" s="9">
        <v>12</v>
      </c>
      <c r="C16" s="12">
        <v>31</v>
      </c>
      <c r="D16" s="14"/>
      <c r="E16" s="17"/>
      <c r="F16" s="17"/>
      <c r="G16" s="17"/>
      <c r="H16" s="17"/>
      <c r="I16" s="18"/>
    </row>
    <row r="17" spans="1:9" x14ac:dyDescent="0.2">
      <c r="A17" s="3">
        <f t="shared" si="0"/>
        <v>15</v>
      </c>
      <c r="B17" s="9">
        <v>17</v>
      </c>
      <c r="C17" s="12">
        <v>29</v>
      </c>
      <c r="D17" s="14"/>
      <c r="E17" s="17"/>
      <c r="F17" s="17"/>
      <c r="G17" s="17"/>
      <c r="H17" s="17"/>
      <c r="I17" s="18"/>
    </row>
    <row r="18" spans="1:9" x14ac:dyDescent="0.2">
      <c r="A18" s="3">
        <f t="shared" si="0"/>
        <v>16</v>
      </c>
      <c r="B18" s="9">
        <v>16</v>
      </c>
      <c r="C18" s="12">
        <v>32</v>
      </c>
      <c r="D18" s="14">
        <v>18</v>
      </c>
      <c r="E18" s="17"/>
      <c r="F18" s="17">
        <v>12</v>
      </c>
      <c r="G18" s="17"/>
      <c r="H18" s="17"/>
      <c r="I18" s="18"/>
    </row>
    <row r="19" spans="1:9" x14ac:dyDescent="0.2">
      <c r="A19" s="3">
        <f t="shared" si="0"/>
        <v>17</v>
      </c>
      <c r="B19" s="9">
        <v>17</v>
      </c>
      <c r="C19" s="12">
        <v>31</v>
      </c>
      <c r="D19" s="14">
        <v>2</v>
      </c>
      <c r="E19" s="17"/>
      <c r="F19" s="17">
        <v>9</v>
      </c>
      <c r="G19" s="17"/>
      <c r="H19" s="17"/>
      <c r="I19" s="18"/>
    </row>
    <row r="20" spans="1:9" x14ac:dyDescent="0.2">
      <c r="A20" s="3">
        <f t="shared" si="0"/>
        <v>18</v>
      </c>
      <c r="B20" s="9">
        <v>18</v>
      </c>
      <c r="C20" s="12">
        <v>34</v>
      </c>
      <c r="D20" s="14"/>
      <c r="E20" s="17"/>
      <c r="F20" s="17"/>
      <c r="G20" s="17"/>
      <c r="H20" s="17"/>
      <c r="I20" s="18"/>
    </row>
    <row r="21" spans="1:9" x14ac:dyDescent="0.2">
      <c r="A21" s="3">
        <f t="shared" si="0"/>
        <v>19</v>
      </c>
      <c r="B21" s="9">
        <v>17</v>
      </c>
      <c r="C21" s="12">
        <v>33</v>
      </c>
      <c r="D21" s="14"/>
      <c r="E21" s="17"/>
      <c r="F21" s="17"/>
      <c r="G21" s="17"/>
      <c r="H21" s="17"/>
      <c r="I21" s="18"/>
    </row>
    <row r="22" spans="1:9" x14ac:dyDescent="0.2">
      <c r="A22" s="3">
        <f t="shared" si="0"/>
        <v>20</v>
      </c>
      <c r="B22" s="9">
        <v>17</v>
      </c>
      <c r="C22" s="12">
        <v>33</v>
      </c>
      <c r="D22" s="14"/>
      <c r="E22" s="17"/>
      <c r="F22" s="17"/>
      <c r="G22" s="17"/>
      <c r="H22" s="17"/>
      <c r="I22" s="18"/>
    </row>
    <row r="23" spans="1:9" x14ac:dyDescent="0.2">
      <c r="A23" s="3">
        <f t="shared" si="0"/>
        <v>21</v>
      </c>
      <c r="B23" s="9">
        <v>18</v>
      </c>
      <c r="C23" s="12">
        <v>32</v>
      </c>
      <c r="D23" s="14"/>
      <c r="E23" s="17"/>
      <c r="F23" s="17"/>
      <c r="G23" s="17"/>
      <c r="H23" s="17"/>
      <c r="I23" s="18"/>
    </row>
    <row r="24" spans="1:9" x14ac:dyDescent="0.2">
      <c r="A24" s="3">
        <f t="shared" si="0"/>
        <v>22</v>
      </c>
      <c r="B24" s="9">
        <v>18</v>
      </c>
      <c r="C24" s="12">
        <v>32</v>
      </c>
      <c r="D24" s="14"/>
      <c r="E24" s="17"/>
      <c r="F24" s="17"/>
      <c r="G24" s="17"/>
      <c r="H24" s="17"/>
      <c r="I24" s="18"/>
    </row>
    <row r="25" spans="1:9" x14ac:dyDescent="0.2">
      <c r="A25" s="3">
        <f t="shared" si="0"/>
        <v>23</v>
      </c>
      <c r="B25" s="9">
        <v>15</v>
      </c>
      <c r="C25" s="12">
        <v>30</v>
      </c>
      <c r="D25" s="14">
        <v>2</v>
      </c>
      <c r="E25" s="17"/>
      <c r="F25" s="17">
        <v>2.5</v>
      </c>
      <c r="G25" s="17"/>
      <c r="H25" s="17"/>
      <c r="I25" s="18"/>
    </row>
    <row r="26" spans="1:9" x14ac:dyDescent="0.2">
      <c r="A26" s="3">
        <f t="shared" si="0"/>
        <v>24</v>
      </c>
      <c r="B26" s="9">
        <v>14</v>
      </c>
      <c r="C26" s="12">
        <v>20</v>
      </c>
      <c r="D26" s="14"/>
      <c r="E26" s="17"/>
      <c r="F26" s="17"/>
      <c r="G26" s="17"/>
      <c r="H26" s="17"/>
      <c r="I26" s="18"/>
    </row>
    <row r="27" spans="1:9" x14ac:dyDescent="0.2">
      <c r="A27" s="3">
        <f t="shared" si="0"/>
        <v>25</v>
      </c>
      <c r="B27" s="9">
        <v>14</v>
      </c>
      <c r="C27" s="12">
        <v>26</v>
      </c>
      <c r="D27" s="14"/>
      <c r="E27" s="17"/>
      <c r="F27" s="17"/>
      <c r="G27" s="17"/>
      <c r="H27" s="17"/>
      <c r="I27" s="18"/>
    </row>
    <row r="28" spans="1:9" x14ac:dyDescent="0.2">
      <c r="A28" s="3">
        <f t="shared" si="0"/>
        <v>26</v>
      </c>
      <c r="B28" s="9">
        <v>14</v>
      </c>
      <c r="C28" s="12">
        <v>28</v>
      </c>
      <c r="D28" s="14"/>
      <c r="E28" s="17"/>
      <c r="F28" s="17"/>
      <c r="G28" s="17"/>
      <c r="H28" s="17"/>
      <c r="I28" s="18"/>
    </row>
    <row r="29" spans="1:9" x14ac:dyDescent="0.2">
      <c r="A29" s="3">
        <f t="shared" si="0"/>
        <v>27</v>
      </c>
      <c r="B29" s="9">
        <v>15</v>
      </c>
      <c r="C29" s="12">
        <v>31</v>
      </c>
      <c r="D29" s="14">
        <v>39</v>
      </c>
      <c r="E29" s="17"/>
      <c r="F29" s="17">
        <v>22</v>
      </c>
      <c r="G29" s="17"/>
      <c r="H29" s="17"/>
      <c r="I29" s="18"/>
    </row>
    <row r="30" spans="1:9" x14ac:dyDescent="0.2">
      <c r="A30" s="3">
        <f t="shared" si="0"/>
        <v>28</v>
      </c>
      <c r="B30" s="9">
        <v>16</v>
      </c>
      <c r="C30" s="12">
        <v>32</v>
      </c>
      <c r="D30" s="14"/>
      <c r="E30" s="17"/>
      <c r="F30" s="17"/>
      <c r="G30" s="17"/>
      <c r="H30" s="17"/>
      <c r="I30" s="18"/>
    </row>
    <row r="31" spans="1:9" x14ac:dyDescent="0.2">
      <c r="A31" s="3">
        <f t="shared" si="0"/>
        <v>29</v>
      </c>
      <c r="B31" s="9">
        <v>17</v>
      </c>
      <c r="C31" s="12">
        <v>29</v>
      </c>
      <c r="D31" s="14"/>
      <c r="E31" s="17"/>
      <c r="F31" s="17"/>
      <c r="G31" s="17"/>
      <c r="H31" s="17"/>
      <c r="I31" s="18"/>
    </row>
    <row r="32" spans="1:9" x14ac:dyDescent="0.2">
      <c r="A32" s="3">
        <f t="shared" si="0"/>
        <v>30</v>
      </c>
      <c r="B32" s="9">
        <v>13</v>
      </c>
      <c r="C32" s="12">
        <v>31</v>
      </c>
      <c r="D32" s="14"/>
      <c r="E32" s="17"/>
      <c r="F32" s="17"/>
      <c r="G32" s="17"/>
      <c r="H32" s="17"/>
      <c r="I32" s="18"/>
    </row>
    <row r="33" spans="1:10" ht="13.5" thickBot="1" x14ac:dyDescent="0.25">
      <c r="A33" s="3">
        <f t="shared" si="0"/>
        <v>31</v>
      </c>
      <c r="B33" s="10">
        <v>12.5</v>
      </c>
      <c r="C33" s="13">
        <v>29.5</v>
      </c>
      <c r="D33" s="28"/>
      <c r="E33" s="20"/>
      <c r="F33" s="20"/>
      <c r="G33" s="20"/>
      <c r="H33" s="20"/>
      <c r="I33" s="21"/>
      <c r="J33" t="s">
        <v>11</v>
      </c>
    </row>
    <row r="34" spans="1:10" x14ac:dyDescent="0.2">
      <c r="A34" s="206" t="s">
        <v>11</v>
      </c>
      <c r="B34" s="216" t="s">
        <v>12</v>
      </c>
      <c r="C34" s="217"/>
      <c r="D34" s="216" t="s">
        <v>13</v>
      </c>
      <c r="E34" s="218"/>
      <c r="F34" s="218"/>
      <c r="G34" s="218"/>
      <c r="H34" s="218"/>
      <c r="I34" s="217"/>
    </row>
    <row r="35" spans="1:10" ht="13.5" thickBot="1" x14ac:dyDescent="0.25">
      <c r="A35" s="207"/>
      <c r="B35" s="31">
        <f>AVERAGE(B3:B33)</f>
        <v>16.06451612903226</v>
      </c>
      <c r="C35" s="32">
        <f>AVERAGE(C3:C33)</f>
        <v>31.693548387096776</v>
      </c>
      <c r="D35" s="19">
        <f t="shared" ref="D35:I35" si="1">SUM(D3:D33)</f>
        <v>105</v>
      </c>
      <c r="E35" s="20">
        <f t="shared" si="1"/>
        <v>0</v>
      </c>
      <c r="F35" s="20">
        <f t="shared" si="1"/>
        <v>123.5</v>
      </c>
      <c r="G35" s="20">
        <f t="shared" si="1"/>
        <v>40</v>
      </c>
      <c r="H35" s="20">
        <f t="shared" si="1"/>
        <v>0</v>
      </c>
      <c r="I35" s="21">
        <f t="shared" si="1"/>
        <v>0</v>
      </c>
    </row>
    <row r="36" spans="1:10" ht="13.5" thickBot="1" x14ac:dyDescent="0.25">
      <c r="A36" s="29" t="s">
        <v>18</v>
      </c>
      <c r="B36" s="33">
        <f>MIN(B3:B33)</f>
        <v>12</v>
      </c>
      <c r="C36" s="34">
        <f>MAX(C3:C33)</f>
        <v>39</v>
      </c>
      <c r="D36" s="238"/>
      <c r="E36" s="238"/>
      <c r="F36" s="238"/>
      <c r="G36" s="238"/>
      <c r="H36" s="238"/>
      <c r="I36" s="239"/>
    </row>
    <row r="37" spans="1:10" ht="13.5" thickBot="1" x14ac:dyDescent="0.25">
      <c r="A37" s="1" t="s">
        <v>15</v>
      </c>
      <c r="B37" s="35">
        <f>(B35+Sep!B34+Aug!B35)/3</f>
        <v>12.479390681003585</v>
      </c>
      <c r="C37" s="37">
        <f>(C35+Sep!C34+Aug!C35)/3</f>
        <v>29.715591397849465</v>
      </c>
      <c r="D37" s="26">
        <f>D35+Sep!D36</f>
        <v>107.5</v>
      </c>
      <c r="E37" s="22">
        <f>E35+Sep!E36</f>
        <v>0</v>
      </c>
      <c r="F37" s="22">
        <f>F35+Sep!F36</f>
        <v>129.5</v>
      </c>
      <c r="G37" s="22">
        <f>G35+Sep!G36</f>
        <v>40</v>
      </c>
      <c r="H37" s="22">
        <f>H35+Sep!H36</f>
        <v>0</v>
      </c>
      <c r="I37" s="27">
        <f>I35+Sep!I36</f>
        <v>0</v>
      </c>
    </row>
    <row r="38" spans="1:10" ht="13.5" thickBot="1" x14ac:dyDescent="0.25">
      <c r="A38" s="210"/>
      <c r="B38" s="211"/>
      <c r="C38" s="212"/>
      <c r="D38" s="231" t="s">
        <v>12</v>
      </c>
      <c r="E38" s="232"/>
      <c r="F38" s="235">
        <f>AVERAGE(D35:I35)</f>
        <v>44.75</v>
      </c>
      <c r="G38" s="236"/>
      <c r="H38" s="236"/>
      <c r="I38" s="237"/>
    </row>
    <row r="39" spans="1:10" ht="13.5" thickBot="1" x14ac:dyDescent="0.25">
      <c r="A39" s="213"/>
      <c r="B39" s="214"/>
      <c r="C39" s="215"/>
      <c r="D39" s="222" t="s">
        <v>14</v>
      </c>
      <c r="E39" s="223"/>
      <c r="F39" s="38">
        <f>F38+Sep!F38</f>
        <v>46.166666666666664</v>
      </c>
      <c r="G39" s="233" t="s">
        <v>16</v>
      </c>
      <c r="H39" s="233"/>
      <c r="I39" s="234"/>
    </row>
    <row r="40" spans="1:10" x14ac:dyDescent="0.2">
      <c r="B40" s="30">
        <f>Sep!B36</f>
        <v>10.686827956989248</v>
      </c>
      <c r="C40" s="30">
        <f>Sep!C36</f>
        <v>28.726612903225806</v>
      </c>
      <c r="D40" s="221" t="s">
        <v>11</v>
      </c>
      <c r="E40" s="221"/>
    </row>
  </sheetData>
  <mergeCells count="13">
    <mergeCell ref="A34:A35"/>
    <mergeCell ref="D36:I36"/>
    <mergeCell ref="A38:C39"/>
    <mergeCell ref="B1:C1"/>
    <mergeCell ref="D1:I1"/>
    <mergeCell ref="A1:A2"/>
    <mergeCell ref="D40:E40"/>
    <mergeCell ref="D39:E39"/>
    <mergeCell ref="D38:E38"/>
    <mergeCell ref="B34:C34"/>
    <mergeCell ref="D34:I34"/>
    <mergeCell ref="G39:I39"/>
    <mergeCell ref="F38:I38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39"/>
  <sheetViews>
    <sheetView workbookViewId="0">
      <selection activeCell="E12" sqref="E12"/>
    </sheetView>
  </sheetViews>
  <sheetFormatPr defaultRowHeight="12.75" x14ac:dyDescent="0.2"/>
  <cols>
    <col min="1" max="9" width="9.7109375" customWidth="1"/>
  </cols>
  <sheetData>
    <row r="1" spans="1:9" x14ac:dyDescent="0.2">
      <c r="A1" s="219" t="s">
        <v>0</v>
      </c>
      <c r="B1" s="216" t="s">
        <v>1</v>
      </c>
      <c r="C1" s="217"/>
      <c r="D1" s="216" t="s">
        <v>4</v>
      </c>
      <c r="E1" s="218"/>
      <c r="F1" s="218"/>
      <c r="G1" s="218"/>
      <c r="H1" s="218"/>
      <c r="I1" s="217"/>
    </row>
    <row r="2" spans="1:9" ht="13.5" thickBot="1" x14ac:dyDescent="0.25">
      <c r="A2" s="220"/>
      <c r="B2" s="5" t="s">
        <v>2</v>
      </c>
      <c r="C2" s="6" t="s">
        <v>3</v>
      </c>
      <c r="D2" s="5" t="s">
        <v>5</v>
      </c>
      <c r="E2" s="7" t="s">
        <v>6</v>
      </c>
      <c r="F2" s="7" t="s">
        <v>7</v>
      </c>
      <c r="G2" s="7" t="s">
        <v>17</v>
      </c>
      <c r="H2" s="7" t="s">
        <v>40</v>
      </c>
      <c r="I2" s="6" t="s">
        <v>41</v>
      </c>
    </row>
    <row r="3" spans="1:9" x14ac:dyDescent="0.2">
      <c r="A3" s="2">
        <v>1</v>
      </c>
      <c r="B3" s="8">
        <v>12</v>
      </c>
      <c r="C3" s="11">
        <v>28</v>
      </c>
      <c r="D3" s="14"/>
      <c r="E3" s="15"/>
      <c r="F3" s="15"/>
      <c r="G3" s="15"/>
      <c r="H3" s="15"/>
      <c r="I3" s="16"/>
    </row>
    <row r="4" spans="1:9" x14ac:dyDescent="0.2">
      <c r="A4" s="3">
        <f t="shared" ref="A4:A32" si="0">A3+1</f>
        <v>2</v>
      </c>
      <c r="B4" s="9">
        <v>13</v>
      </c>
      <c r="C4" s="12">
        <v>30</v>
      </c>
      <c r="D4" s="14"/>
      <c r="E4" s="17"/>
      <c r="F4" s="17"/>
      <c r="G4" s="17"/>
      <c r="H4" s="17"/>
      <c r="I4" s="18"/>
    </row>
    <row r="5" spans="1:9" x14ac:dyDescent="0.2">
      <c r="A5" s="3">
        <f t="shared" si="0"/>
        <v>3</v>
      </c>
      <c r="B5" s="9">
        <v>13</v>
      </c>
      <c r="C5" s="12">
        <v>30</v>
      </c>
      <c r="D5" s="14"/>
      <c r="E5" s="17"/>
      <c r="F5" s="17"/>
      <c r="G5" s="17"/>
      <c r="H5" s="17"/>
      <c r="I5" s="18"/>
    </row>
    <row r="6" spans="1:9" x14ac:dyDescent="0.2">
      <c r="A6" s="3">
        <f t="shared" si="0"/>
        <v>4</v>
      </c>
      <c r="B6" s="9">
        <v>14</v>
      </c>
      <c r="C6" s="12">
        <v>31</v>
      </c>
      <c r="D6" s="14"/>
      <c r="E6" s="17"/>
      <c r="F6" s="17"/>
      <c r="G6" s="17"/>
      <c r="H6" s="17"/>
      <c r="I6" s="18"/>
    </row>
    <row r="7" spans="1:9" x14ac:dyDescent="0.2">
      <c r="A7" s="3">
        <f t="shared" si="0"/>
        <v>5</v>
      </c>
      <c r="B7" s="9">
        <v>18</v>
      </c>
      <c r="C7" s="12">
        <v>34</v>
      </c>
      <c r="D7" s="14"/>
      <c r="E7" s="17"/>
      <c r="F7" s="17"/>
      <c r="G7" s="17"/>
      <c r="H7" s="17"/>
      <c r="I7" s="18"/>
    </row>
    <row r="8" spans="1:9" x14ac:dyDescent="0.2">
      <c r="A8" s="3">
        <f t="shared" si="0"/>
        <v>6</v>
      </c>
      <c r="B8" s="9">
        <v>18</v>
      </c>
      <c r="C8" s="12">
        <v>34</v>
      </c>
      <c r="D8" s="14"/>
      <c r="E8" s="17"/>
      <c r="F8" s="17"/>
      <c r="G8" s="17"/>
      <c r="H8" s="17"/>
      <c r="I8" s="18"/>
    </row>
    <row r="9" spans="1:9" x14ac:dyDescent="0.2">
      <c r="A9" s="3">
        <f t="shared" si="0"/>
        <v>7</v>
      </c>
      <c r="B9" s="9">
        <v>17</v>
      </c>
      <c r="C9" s="12">
        <v>31</v>
      </c>
      <c r="D9" s="14"/>
      <c r="E9" s="17"/>
      <c r="F9" s="17"/>
      <c r="G9" s="17"/>
      <c r="H9" s="17"/>
      <c r="I9" s="18"/>
    </row>
    <row r="10" spans="1:9" x14ac:dyDescent="0.2">
      <c r="A10" s="3">
        <f t="shared" si="0"/>
        <v>8</v>
      </c>
      <c r="B10" s="9">
        <v>15</v>
      </c>
      <c r="C10" s="12">
        <v>26</v>
      </c>
      <c r="D10" s="14"/>
      <c r="E10" s="17"/>
      <c r="F10" s="17"/>
      <c r="G10" s="17"/>
      <c r="H10" s="17"/>
      <c r="I10" s="18"/>
    </row>
    <row r="11" spans="1:9" x14ac:dyDescent="0.2">
      <c r="A11" s="3">
        <f t="shared" si="0"/>
        <v>9</v>
      </c>
      <c r="B11" s="9">
        <v>16</v>
      </c>
      <c r="C11" s="12">
        <v>28</v>
      </c>
      <c r="D11" s="14"/>
      <c r="E11" s="17"/>
      <c r="F11" s="17"/>
      <c r="G11" s="17"/>
      <c r="H11" s="17"/>
      <c r="I11" s="18"/>
    </row>
    <row r="12" spans="1:9" x14ac:dyDescent="0.2">
      <c r="A12" s="3">
        <f t="shared" si="0"/>
        <v>10</v>
      </c>
      <c r="B12" s="9">
        <v>16</v>
      </c>
      <c r="C12" s="12">
        <v>29</v>
      </c>
      <c r="D12" s="14">
        <v>10</v>
      </c>
      <c r="E12" s="17"/>
      <c r="F12" s="17">
        <v>6</v>
      </c>
      <c r="G12" s="17"/>
      <c r="H12" s="17"/>
      <c r="I12" s="18"/>
    </row>
    <row r="13" spans="1:9" x14ac:dyDescent="0.2">
      <c r="A13" s="3">
        <f t="shared" si="0"/>
        <v>11</v>
      </c>
      <c r="B13" s="9">
        <v>16</v>
      </c>
      <c r="C13" s="12">
        <v>32</v>
      </c>
      <c r="D13" s="14"/>
      <c r="E13" s="17"/>
      <c r="F13" s="17"/>
      <c r="G13" s="17"/>
      <c r="H13" s="17"/>
      <c r="I13" s="18"/>
    </row>
    <row r="14" spans="1:9" x14ac:dyDescent="0.2">
      <c r="A14" s="3">
        <f t="shared" si="0"/>
        <v>12</v>
      </c>
      <c r="B14" s="9">
        <v>19</v>
      </c>
      <c r="C14" s="12">
        <v>32</v>
      </c>
      <c r="D14" s="14"/>
      <c r="E14" s="17"/>
      <c r="F14" s="17"/>
      <c r="G14" s="17"/>
      <c r="H14" s="17"/>
      <c r="I14" s="18"/>
    </row>
    <row r="15" spans="1:9" x14ac:dyDescent="0.2">
      <c r="A15" s="3">
        <f t="shared" si="0"/>
        <v>13</v>
      </c>
      <c r="B15" s="9">
        <v>19</v>
      </c>
      <c r="C15" s="12">
        <v>35</v>
      </c>
      <c r="D15" s="14"/>
      <c r="E15" s="17"/>
      <c r="F15" s="17"/>
      <c r="G15" s="17"/>
      <c r="H15" s="17"/>
      <c r="I15" s="18"/>
    </row>
    <row r="16" spans="1:9" x14ac:dyDescent="0.2">
      <c r="A16" s="3">
        <f t="shared" si="0"/>
        <v>14</v>
      </c>
      <c r="B16" s="9">
        <v>16</v>
      </c>
      <c r="C16" s="12">
        <v>32</v>
      </c>
      <c r="D16" s="14"/>
      <c r="E16" s="17"/>
      <c r="F16" s="17"/>
      <c r="G16" s="17"/>
      <c r="H16" s="17"/>
      <c r="I16" s="18"/>
    </row>
    <row r="17" spans="1:10" x14ac:dyDescent="0.2">
      <c r="A17" s="3">
        <f t="shared" si="0"/>
        <v>15</v>
      </c>
      <c r="B17" s="9">
        <v>20</v>
      </c>
      <c r="C17" s="12">
        <v>32</v>
      </c>
      <c r="D17" s="14"/>
      <c r="E17" s="17"/>
      <c r="F17" s="17"/>
      <c r="G17" s="17"/>
      <c r="H17" s="17"/>
      <c r="I17" s="18"/>
    </row>
    <row r="18" spans="1:10" x14ac:dyDescent="0.2">
      <c r="A18" s="3">
        <f t="shared" si="0"/>
        <v>16</v>
      </c>
      <c r="B18" s="9">
        <v>20</v>
      </c>
      <c r="C18" s="12">
        <v>33</v>
      </c>
      <c r="D18" s="14"/>
      <c r="E18" s="17"/>
      <c r="F18" s="17"/>
      <c r="G18" s="17"/>
      <c r="H18" s="17"/>
      <c r="I18" s="18"/>
    </row>
    <row r="19" spans="1:10" x14ac:dyDescent="0.2">
      <c r="A19" s="3">
        <f t="shared" si="0"/>
        <v>17</v>
      </c>
      <c r="B19" s="9">
        <v>19</v>
      </c>
      <c r="C19" s="12">
        <v>35</v>
      </c>
      <c r="D19" s="14"/>
      <c r="E19" s="17"/>
      <c r="F19" s="17"/>
      <c r="G19" s="17"/>
      <c r="H19" s="17"/>
      <c r="I19" s="18"/>
    </row>
    <row r="20" spans="1:10" x14ac:dyDescent="0.2">
      <c r="A20" s="3">
        <f t="shared" si="0"/>
        <v>18</v>
      </c>
      <c r="B20" s="9">
        <v>18</v>
      </c>
      <c r="C20" s="12">
        <v>37</v>
      </c>
      <c r="D20" s="14"/>
      <c r="E20" s="17"/>
      <c r="F20" s="17"/>
      <c r="G20" s="17"/>
      <c r="H20" s="17"/>
      <c r="I20" s="18"/>
    </row>
    <row r="21" spans="1:10" x14ac:dyDescent="0.2">
      <c r="A21" s="3">
        <f t="shared" si="0"/>
        <v>19</v>
      </c>
      <c r="B21" s="9">
        <v>22</v>
      </c>
      <c r="C21" s="12">
        <v>36</v>
      </c>
      <c r="D21" s="14"/>
      <c r="E21" s="17"/>
      <c r="F21" s="17"/>
      <c r="G21" s="17"/>
      <c r="H21" s="17"/>
      <c r="I21" s="18"/>
    </row>
    <row r="22" spans="1:10" x14ac:dyDescent="0.2">
      <c r="A22" s="3">
        <f t="shared" si="0"/>
        <v>20</v>
      </c>
      <c r="B22" s="9">
        <v>24</v>
      </c>
      <c r="C22" s="12">
        <v>36</v>
      </c>
      <c r="D22" s="14"/>
      <c r="E22" s="17"/>
      <c r="F22" s="17"/>
      <c r="G22" s="17"/>
      <c r="H22" s="17"/>
      <c r="I22" s="18"/>
    </row>
    <row r="23" spans="1:10" x14ac:dyDescent="0.2">
      <c r="A23" s="3">
        <f t="shared" si="0"/>
        <v>21</v>
      </c>
      <c r="B23" s="9">
        <v>24</v>
      </c>
      <c r="C23" s="12">
        <v>36</v>
      </c>
      <c r="D23" s="14"/>
      <c r="E23" s="17"/>
      <c r="F23" s="17"/>
      <c r="G23" s="17"/>
      <c r="H23" s="17"/>
      <c r="I23" s="18"/>
    </row>
    <row r="24" spans="1:10" x14ac:dyDescent="0.2">
      <c r="A24" s="3">
        <f t="shared" si="0"/>
        <v>22</v>
      </c>
      <c r="B24" s="9">
        <v>24</v>
      </c>
      <c r="C24" s="12">
        <v>36</v>
      </c>
      <c r="D24" s="14"/>
      <c r="E24" s="17"/>
      <c r="F24" s="17"/>
      <c r="G24" s="17"/>
      <c r="H24" s="17"/>
      <c r="I24" s="18"/>
    </row>
    <row r="25" spans="1:10" x14ac:dyDescent="0.2">
      <c r="A25" s="3">
        <f t="shared" si="0"/>
        <v>23</v>
      </c>
      <c r="B25" s="9">
        <v>25</v>
      </c>
      <c r="C25" s="12">
        <v>30</v>
      </c>
      <c r="D25" s="14"/>
      <c r="E25" s="17"/>
      <c r="F25" s="17"/>
      <c r="G25" s="17">
        <v>10</v>
      </c>
      <c r="H25" s="17"/>
      <c r="I25" s="18"/>
    </row>
    <row r="26" spans="1:10" x14ac:dyDescent="0.2">
      <c r="A26" s="3">
        <f t="shared" si="0"/>
        <v>24</v>
      </c>
      <c r="B26" s="9">
        <v>15</v>
      </c>
      <c r="C26" s="12">
        <v>30</v>
      </c>
      <c r="D26" s="14">
        <v>70</v>
      </c>
      <c r="E26" s="17"/>
      <c r="F26" s="17">
        <v>55</v>
      </c>
      <c r="G26" s="17">
        <v>38</v>
      </c>
      <c r="H26" s="17"/>
      <c r="I26" s="18"/>
    </row>
    <row r="27" spans="1:10" x14ac:dyDescent="0.2">
      <c r="A27" s="3">
        <f t="shared" si="0"/>
        <v>25</v>
      </c>
      <c r="B27" s="9">
        <v>15</v>
      </c>
      <c r="C27" s="12">
        <v>30</v>
      </c>
      <c r="D27" s="14"/>
      <c r="E27" s="17"/>
      <c r="F27" s="17"/>
      <c r="G27" s="17"/>
      <c r="H27" s="17"/>
      <c r="I27" s="18"/>
    </row>
    <row r="28" spans="1:10" x14ac:dyDescent="0.2">
      <c r="A28" s="3">
        <f t="shared" si="0"/>
        <v>26</v>
      </c>
      <c r="B28" s="9">
        <v>15</v>
      </c>
      <c r="C28" s="12">
        <v>30</v>
      </c>
      <c r="D28" s="14"/>
      <c r="E28" s="17"/>
      <c r="F28" s="17"/>
      <c r="G28" s="17"/>
      <c r="H28" s="17"/>
      <c r="I28" s="18"/>
    </row>
    <row r="29" spans="1:10" x14ac:dyDescent="0.2">
      <c r="A29" s="3">
        <f t="shared" si="0"/>
        <v>27</v>
      </c>
      <c r="B29" s="9">
        <v>16</v>
      </c>
      <c r="C29" s="12">
        <v>31</v>
      </c>
      <c r="D29" s="14"/>
      <c r="E29" s="17"/>
      <c r="F29" s="17"/>
      <c r="G29" s="17"/>
      <c r="H29" s="17"/>
      <c r="I29" s="18"/>
    </row>
    <row r="30" spans="1:10" x14ac:dyDescent="0.2">
      <c r="A30" s="3">
        <f t="shared" si="0"/>
        <v>28</v>
      </c>
      <c r="B30" s="9">
        <v>17</v>
      </c>
      <c r="C30" s="12">
        <v>31</v>
      </c>
      <c r="D30" s="14"/>
      <c r="E30" s="17"/>
      <c r="F30" s="17"/>
      <c r="G30" s="17"/>
      <c r="H30" s="17"/>
      <c r="I30" s="18"/>
    </row>
    <row r="31" spans="1:10" x14ac:dyDescent="0.2">
      <c r="A31" s="3">
        <f t="shared" si="0"/>
        <v>29</v>
      </c>
      <c r="B31" s="9">
        <v>18</v>
      </c>
      <c r="C31" s="12">
        <v>32</v>
      </c>
      <c r="D31" s="14"/>
      <c r="E31" s="17"/>
      <c r="F31" s="17"/>
      <c r="G31" s="17"/>
      <c r="H31" s="17"/>
      <c r="I31" s="18"/>
    </row>
    <row r="32" spans="1:10" ht="13.5" thickBot="1" x14ac:dyDescent="0.25">
      <c r="A32" s="3">
        <f t="shared" si="0"/>
        <v>30</v>
      </c>
      <c r="B32" s="10">
        <v>20</v>
      </c>
      <c r="C32" s="13">
        <v>32</v>
      </c>
      <c r="D32" s="28"/>
      <c r="E32" s="20"/>
      <c r="F32" s="20"/>
      <c r="G32" s="20"/>
      <c r="H32" s="20"/>
      <c r="I32" s="21"/>
      <c r="J32" t="s">
        <v>11</v>
      </c>
    </row>
    <row r="33" spans="1:9" x14ac:dyDescent="0.2">
      <c r="A33" s="206" t="s">
        <v>11</v>
      </c>
      <c r="B33" s="216" t="s">
        <v>12</v>
      </c>
      <c r="C33" s="217"/>
      <c r="D33" s="216" t="s">
        <v>13</v>
      </c>
      <c r="E33" s="218"/>
      <c r="F33" s="218"/>
      <c r="G33" s="218"/>
      <c r="H33" s="218"/>
      <c r="I33" s="217"/>
    </row>
    <row r="34" spans="1:9" ht="13.5" thickBot="1" x14ac:dyDescent="0.25">
      <c r="A34" s="207"/>
      <c r="B34" s="31">
        <f>AVERAGE(B3:B32)</f>
        <v>17.8</v>
      </c>
      <c r="C34" s="32">
        <f>AVERAGE(C3:C32)</f>
        <v>31.966666666666665</v>
      </c>
      <c r="D34" s="19">
        <f t="shared" ref="D34:I34" si="1">SUM(D3:D32)</f>
        <v>80</v>
      </c>
      <c r="E34" s="20">
        <f t="shared" si="1"/>
        <v>0</v>
      </c>
      <c r="F34" s="20">
        <f t="shared" si="1"/>
        <v>61</v>
      </c>
      <c r="G34" s="20">
        <f t="shared" si="1"/>
        <v>48</v>
      </c>
      <c r="H34" s="20">
        <f t="shared" si="1"/>
        <v>0</v>
      </c>
      <c r="I34" s="21">
        <f t="shared" si="1"/>
        <v>0</v>
      </c>
    </row>
    <row r="35" spans="1:9" ht="13.5" thickBot="1" x14ac:dyDescent="0.25">
      <c r="A35" s="29" t="s">
        <v>18</v>
      </c>
      <c r="B35" s="33">
        <f>MIN(B3:B32)</f>
        <v>12</v>
      </c>
      <c r="C35" s="34">
        <f>MAX(C3:C32)</f>
        <v>37</v>
      </c>
      <c r="D35" s="208"/>
      <c r="E35" s="208"/>
      <c r="F35" s="208"/>
      <c r="G35" s="208"/>
      <c r="H35" s="208"/>
      <c r="I35" s="209"/>
    </row>
    <row r="36" spans="1:9" ht="13.5" thickBot="1" x14ac:dyDescent="0.25">
      <c r="A36" s="1" t="s">
        <v>15</v>
      </c>
      <c r="B36" s="35">
        <f>(B34+Aug!B35)/2</f>
        <v>13.795161290322582</v>
      </c>
      <c r="C36" s="36">
        <f>(C34+Aug!C35)/2</f>
        <v>29.184946236559139</v>
      </c>
      <c r="D36" s="26">
        <f>D34+Oct!D37</f>
        <v>187.5</v>
      </c>
      <c r="E36" s="23">
        <f>E34+Oct!E37</f>
        <v>0</v>
      </c>
      <c r="F36" s="23">
        <f>F34+Oct!F37</f>
        <v>190.5</v>
      </c>
      <c r="G36" s="23">
        <f>G34+Oct!G37</f>
        <v>88</v>
      </c>
      <c r="H36" s="23">
        <f>H34+Oct!H37</f>
        <v>0</v>
      </c>
      <c r="I36" s="24">
        <f>I34+Oct!I37</f>
        <v>0</v>
      </c>
    </row>
    <row r="37" spans="1:9" ht="13.5" thickBot="1" x14ac:dyDescent="0.25">
      <c r="A37" s="210"/>
      <c r="B37" s="211"/>
      <c r="C37" s="212"/>
      <c r="D37" s="224" t="s">
        <v>12</v>
      </c>
      <c r="E37" s="225"/>
      <c r="F37" s="240">
        <f>AVERAGE(D34:I34)</f>
        <v>31.5</v>
      </c>
      <c r="G37" s="241"/>
      <c r="H37" s="241"/>
      <c r="I37" s="242"/>
    </row>
    <row r="38" spans="1:9" ht="13.5" thickBot="1" x14ac:dyDescent="0.25">
      <c r="A38" s="213"/>
      <c r="B38" s="214"/>
      <c r="C38" s="215"/>
      <c r="D38" s="222" t="s">
        <v>14</v>
      </c>
      <c r="E38" s="223"/>
      <c r="F38" s="38">
        <f>F37+Oct!F39</f>
        <v>77.666666666666657</v>
      </c>
      <c r="G38" s="233" t="s">
        <v>16</v>
      </c>
      <c r="H38" s="233"/>
      <c r="I38" s="234"/>
    </row>
    <row r="39" spans="1:9" x14ac:dyDescent="0.2">
      <c r="B39" s="30">
        <f>Oct!B37</f>
        <v>12.479390681003585</v>
      </c>
      <c r="C39" s="30">
        <f>Oct!C37</f>
        <v>29.715591397849465</v>
      </c>
      <c r="D39" s="221" t="s">
        <v>11</v>
      </c>
      <c r="E39" s="221"/>
    </row>
  </sheetData>
  <mergeCells count="13">
    <mergeCell ref="D39:E39"/>
    <mergeCell ref="D38:E38"/>
    <mergeCell ref="D37:E37"/>
    <mergeCell ref="B33:C33"/>
    <mergeCell ref="D33:I33"/>
    <mergeCell ref="G38:I38"/>
    <mergeCell ref="F37:I37"/>
    <mergeCell ref="A33:A34"/>
    <mergeCell ref="D35:I35"/>
    <mergeCell ref="A37:C38"/>
    <mergeCell ref="B1:C1"/>
    <mergeCell ref="D1:I1"/>
    <mergeCell ref="A1:A2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40"/>
  <sheetViews>
    <sheetView workbookViewId="0">
      <selection activeCell="E5" sqref="E5"/>
    </sheetView>
  </sheetViews>
  <sheetFormatPr defaultRowHeight="12.75" x14ac:dyDescent="0.2"/>
  <cols>
    <col min="1" max="8" width="9.7109375" customWidth="1"/>
  </cols>
  <sheetData>
    <row r="1" spans="1:9" x14ac:dyDescent="0.2">
      <c r="A1" s="219" t="s">
        <v>0</v>
      </c>
      <c r="B1" s="216" t="s">
        <v>1</v>
      </c>
      <c r="C1" s="217"/>
      <c r="D1" s="216" t="s">
        <v>4</v>
      </c>
      <c r="E1" s="218"/>
      <c r="F1" s="218"/>
      <c r="G1" s="218"/>
      <c r="H1" s="251"/>
      <c r="I1" s="130"/>
    </row>
    <row r="2" spans="1:9" ht="13.5" thickBot="1" x14ac:dyDescent="0.25">
      <c r="A2" s="220"/>
      <c r="B2" s="5" t="s">
        <v>2</v>
      </c>
      <c r="C2" s="6" t="s">
        <v>3</v>
      </c>
      <c r="D2" s="5" t="s">
        <v>5</v>
      </c>
      <c r="E2" s="7" t="s">
        <v>6</v>
      </c>
      <c r="F2" s="7" t="s">
        <v>7</v>
      </c>
      <c r="G2" s="7" t="s">
        <v>8</v>
      </c>
      <c r="H2" s="85" t="s">
        <v>40</v>
      </c>
      <c r="I2" s="6" t="s">
        <v>41</v>
      </c>
    </row>
    <row r="3" spans="1:9" x14ac:dyDescent="0.2">
      <c r="A3" s="2">
        <v>1</v>
      </c>
      <c r="B3" s="8">
        <v>17</v>
      </c>
      <c r="C3" s="11">
        <v>23</v>
      </c>
      <c r="D3" s="14"/>
      <c r="E3" s="15"/>
      <c r="F3" s="15"/>
      <c r="G3" s="15"/>
      <c r="H3" s="86"/>
      <c r="I3" s="131"/>
    </row>
    <row r="4" spans="1:9" x14ac:dyDescent="0.2">
      <c r="A4" s="3">
        <f t="shared" ref="A4:A33" si="0">A3+1</f>
        <v>2</v>
      </c>
      <c r="B4" s="9">
        <v>17</v>
      </c>
      <c r="C4" s="12">
        <v>23</v>
      </c>
      <c r="D4" s="14"/>
      <c r="E4" s="17"/>
      <c r="F4" s="17"/>
      <c r="G4" s="17"/>
      <c r="H4" s="87"/>
      <c r="I4" s="132"/>
    </row>
    <row r="5" spans="1:9" x14ac:dyDescent="0.2">
      <c r="A5" s="3">
        <f t="shared" si="0"/>
        <v>3</v>
      </c>
      <c r="B5" s="9">
        <v>16</v>
      </c>
      <c r="C5" s="12">
        <v>26</v>
      </c>
      <c r="D5" s="14">
        <v>30</v>
      </c>
      <c r="E5" s="17"/>
      <c r="F5" s="17">
        <v>11</v>
      </c>
      <c r="G5" s="17">
        <v>4</v>
      </c>
      <c r="H5" s="87"/>
      <c r="I5" s="132"/>
    </row>
    <row r="6" spans="1:9" x14ac:dyDescent="0.2">
      <c r="A6" s="3">
        <f t="shared" si="0"/>
        <v>4</v>
      </c>
      <c r="B6" s="9">
        <v>16</v>
      </c>
      <c r="C6" s="12">
        <v>30</v>
      </c>
      <c r="D6" s="14"/>
      <c r="E6" s="17"/>
      <c r="F6" s="17"/>
      <c r="G6" s="17">
        <v>20</v>
      </c>
      <c r="H6" s="87"/>
      <c r="I6" s="132"/>
    </row>
    <row r="7" spans="1:9" x14ac:dyDescent="0.2">
      <c r="A7" s="3">
        <f t="shared" si="0"/>
        <v>5</v>
      </c>
      <c r="B7" s="9">
        <v>17</v>
      </c>
      <c r="C7" s="12">
        <v>32</v>
      </c>
      <c r="D7" s="14">
        <v>15</v>
      </c>
      <c r="E7" s="17"/>
      <c r="F7" s="17">
        <v>11</v>
      </c>
      <c r="G7" s="17">
        <v>5</v>
      </c>
      <c r="H7" s="87"/>
      <c r="I7" s="132"/>
    </row>
    <row r="8" spans="1:9" x14ac:dyDescent="0.2">
      <c r="A8" s="3">
        <f t="shared" si="0"/>
        <v>6</v>
      </c>
      <c r="B8" s="9">
        <v>18</v>
      </c>
      <c r="C8" s="12">
        <v>27</v>
      </c>
      <c r="D8" s="14"/>
      <c r="E8" s="17"/>
      <c r="F8" s="17"/>
      <c r="G8" s="17"/>
      <c r="H8" s="87"/>
      <c r="I8" s="132"/>
    </row>
    <row r="9" spans="1:9" x14ac:dyDescent="0.2">
      <c r="A9" s="3">
        <f t="shared" si="0"/>
        <v>7</v>
      </c>
      <c r="B9" s="9">
        <v>17</v>
      </c>
      <c r="C9" s="12">
        <v>30</v>
      </c>
      <c r="D9" s="14"/>
      <c r="E9" s="17"/>
      <c r="F9" s="17"/>
      <c r="G9" s="17"/>
      <c r="H9" s="87"/>
      <c r="I9" s="132"/>
    </row>
    <row r="10" spans="1:9" x14ac:dyDescent="0.2">
      <c r="A10" s="3">
        <f t="shared" si="0"/>
        <v>8</v>
      </c>
      <c r="B10" s="9">
        <v>16</v>
      </c>
      <c r="C10" s="12">
        <v>35</v>
      </c>
      <c r="D10" s="14"/>
      <c r="E10" s="17"/>
      <c r="F10" s="17"/>
      <c r="G10" s="17"/>
      <c r="H10" s="87"/>
      <c r="I10" s="132"/>
    </row>
    <row r="11" spans="1:9" x14ac:dyDescent="0.2">
      <c r="A11" s="3">
        <f t="shared" si="0"/>
        <v>9</v>
      </c>
      <c r="B11" s="9">
        <v>16</v>
      </c>
      <c r="C11" s="12">
        <v>35</v>
      </c>
      <c r="D11" s="14">
        <v>7</v>
      </c>
      <c r="E11" s="17"/>
      <c r="F11" s="17">
        <v>2.5</v>
      </c>
      <c r="G11" s="17"/>
      <c r="H11" s="87"/>
      <c r="I11" s="132"/>
    </row>
    <row r="12" spans="1:9" x14ac:dyDescent="0.2">
      <c r="A12" s="3">
        <f t="shared" si="0"/>
        <v>10</v>
      </c>
      <c r="B12" s="9">
        <v>16</v>
      </c>
      <c r="C12" s="12">
        <v>30</v>
      </c>
      <c r="D12" s="14"/>
      <c r="E12" s="17"/>
      <c r="F12" s="17"/>
      <c r="G12" s="17"/>
      <c r="H12" s="87"/>
      <c r="I12" s="132"/>
    </row>
    <row r="13" spans="1:9" x14ac:dyDescent="0.2">
      <c r="A13" s="3">
        <f t="shared" si="0"/>
        <v>11</v>
      </c>
      <c r="B13" s="9">
        <v>16</v>
      </c>
      <c r="C13" s="12">
        <v>27</v>
      </c>
      <c r="D13" s="14"/>
      <c r="E13" s="17"/>
      <c r="F13" s="17">
        <v>18</v>
      </c>
      <c r="G13" s="17"/>
      <c r="H13" s="87"/>
      <c r="I13" s="132"/>
    </row>
    <row r="14" spans="1:9" x14ac:dyDescent="0.2">
      <c r="A14" s="3">
        <f t="shared" si="0"/>
        <v>12</v>
      </c>
      <c r="B14" s="9">
        <v>17</v>
      </c>
      <c r="C14" s="12">
        <v>27</v>
      </c>
      <c r="D14" s="14"/>
      <c r="E14" s="17"/>
      <c r="F14" s="17"/>
      <c r="G14" s="17"/>
      <c r="H14" s="87"/>
      <c r="I14" s="132"/>
    </row>
    <row r="15" spans="1:9" x14ac:dyDescent="0.2">
      <c r="A15" s="3">
        <f t="shared" si="0"/>
        <v>13</v>
      </c>
      <c r="B15" s="9">
        <v>17</v>
      </c>
      <c r="C15" s="12">
        <v>27</v>
      </c>
      <c r="D15" s="14">
        <v>2</v>
      </c>
      <c r="E15" s="17"/>
      <c r="F15" s="17">
        <v>2</v>
      </c>
      <c r="G15" s="17"/>
      <c r="H15" s="87"/>
      <c r="I15" s="132"/>
    </row>
    <row r="16" spans="1:9" x14ac:dyDescent="0.2">
      <c r="A16" s="3">
        <f t="shared" si="0"/>
        <v>14</v>
      </c>
      <c r="B16" s="9">
        <v>17</v>
      </c>
      <c r="C16" s="12">
        <v>26</v>
      </c>
      <c r="D16" s="14"/>
      <c r="E16" s="17"/>
      <c r="F16" s="17"/>
      <c r="G16" s="17"/>
      <c r="H16" s="87"/>
      <c r="I16" s="132"/>
    </row>
    <row r="17" spans="1:9" x14ac:dyDescent="0.2">
      <c r="A17" s="3">
        <f t="shared" si="0"/>
        <v>15</v>
      </c>
      <c r="B17" s="9">
        <v>18</v>
      </c>
      <c r="C17" s="12">
        <v>33</v>
      </c>
      <c r="D17" s="14"/>
      <c r="E17" s="17"/>
      <c r="F17" s="17"/>
      <c r="G17" s="17"/>
      <c r="H17" s="87"/>
      <c r="I17" s="132"/>
    </row>
    <row r="18" spans="1:9" x14ac:dyDescent="0.2">
      <c r="A18" s="3">
        <f t="shared" si="0"/>
        <v>16</v>
      </c>
      <c r="B18" s="9">
        <v>17</v>
      </c>
      <c r="C18" s="12">
        <v>32</v>
      </c>
      <c r="D18" s="14"/>
      <c r="E18" s="17"/>
      <c r="F18" s="17"/>
      <c r="G18" s="17"/>
      <c r="H18" s="87"/>
      <c r="I18" s="132"/>
    </row>
    <row r="19" spans="1:9" x14ac:dyDescent="0.2">
      <c r="A19" s="3">
        <f t="shared" si="0"/>
        <v>17</v>
      </c>
      <c r="B19" s="9">
        <v>16</v>
      </c>
      <c r="C19" s="12">
        <v>31</v>
      </c>
      <c r="D19" s="14">
        <v>10</v>
      </c>
      <c r="E19" s="17"/>
      <c r="F19" s="17">
        <v>10</v>
      </c>
      <c r="G19" s="17">
        <v>16</v>
      </c>
      <c r="H19" s="87"/>
      <c r="I19" s="132"/>
    </row>
    <row r="20" spans="1:9" x14ac:dyDescent="0.2">
      <c r="A20" s="3">
        <f t="shared" si="0"/>
        <v>18</v>
      </c>
      <c r="B20" s="9">
        <v>16</v>
      </c>
      <c r="C20" s="12">
        <v>32</v>
      </c>
      <c r="D20" s="14">
        <v>45</v>
      </c>
      <c r="E20" s="17"/>
      <c r="F20" s="17">
        <v>20</v>
      </c>
      <c r="G20" s="17">
        <v>15</v>
      </c>
      <c r="H20" s="87"/>
      <c r="I20" s="132"/>
    </row>
    <row r="21" spans="1:9" x14ac:dyDescent="0.2">
      <c r="A21" s="3">
        <f t="shared" si="0"/>
        <v>19</v>
      </c>
      <c r="B21" s="9">
        <v>16</v>
      </c>
      <c r="C21" s="12">
        <v>32</v>
      </c>
      <c r="D21" s="14"/>
      <c r="E21" s="17"/>
      <c r="F21" s="17"/>
      <c r="G21" s="17"/>
      <c r="H21" s="87"/>
      <c r="I21" s="132"/>
    </row>
    <row r="22" spans="1:9" x14ac:dyDescent="0.2">
      <c r="A22" s="3">
        <f t="shared" si="0"/>
        <v>20</v>
      </c>
      <c r="B22" s="9">
        <v>17</v>
      </c>
      <c r="C22" s="12">
        <v>32</v>
      </c>
      <c r="D22" s="14"/>
      <c r="E22" s="17"/>
      <c r="F22" s="17"/>
      <c r="G22" s="17"/>
      <c r="H22" s="87"/>
      <c r="I22" s="132"/>
    </row>
    <row r="23" spans="1:9" x14ac:dyDescent="0.2">
      <c r="A23" s="3">
        <f t="shared" si="0"/>
        <v>21</v>
      </c>
      <c r="B23" s="9">
        <v>18</v>
      </c>
      <c r="C23" s="12">
        <v>33</v>
      </c>
      <c r="D23" s="14"/>
      <c r="E23" s="17"/>
      <c r="F23" s="17"/>
      <c r="G23" s="17"/>
      <c r="H23" s="87"/>
      <c r="I23" s="132"/>
    </row>
    <row r="24" spans="1:9" x14ac:dyDescent="0.2">
      <c r="A24" s="3">
        <f t="shared" si="0"/>
        <v>22</v>
      </c>
      <c r="B24" s="9">
        <v>17</v>
      </c>
      <c r="C24" s="12">
        <v>32</v>
      </c>
      <c r="D24" s="14"/>
      <c r="E24" s="17"/>
      <c r="F24" s="17"/>
      <c r="G24" s="17"/>
      <c r="H24" s="87"/>
      <c r="I24" s="132"/>
    </row>
    <row r="25" spans="1:9" x14ac:dyDescent="0.2">
      <c r="A25" s="3">
        <f t="shared" si="0"/>
        <v>23</v>
      </c>
      <c r="B25" s="9">
        <v>16</v>
      </c>
      <c r="C25" s="12">
        <v>33</v>
      </c>
      <c r="D25" s="14"/>
      <c r="E25" s="17"/>
      <c r="F25" s="17"/>
      <c r="G25" s="17"/>
      <c r="H25" s="87"/>
      <c r="I25" s="132"/>
    </row>
    <row r="26" spans="1:9" x14ac:dyDescent="0.2">
      <c r="A26" s="3">
        <f t="shared" si="0"/>
        <v>24</v>
      </c>
      <c r="B26" s="9">
        <v>16</v>
      </c>
      <c r="C26" s="12">
        <v>31</v>
      </c>
      <c r="D26" s="14"/>
      <c r="E26" s="17"/>
      <c r="F26" s="17"/>
      <c r="G26" s="17"/>
      <c r="H26" s="87"/>
      <c r="I26" s="132"/>
    </row>
    <row r="27" spans="1:9" x14ac:dyDescent="0.2">
      <c r="A27" s="3">
        <f t="shared" si="0"/>
        <v>25</v>
      </c>
      <c r="B27" s="9">
        <v>16</v>
      </c>
      <c r="C27" s="12">
        <v>32</v>
      </c>
      <c r="D27" s="14"/>
      <c r="E27" s="17"/>
      <c r="F27" s="17"/>
      <c r="G27" s="17"/>
      <c r="H27" s="87"/>
      <c r="I27" s="132"/>
    </row>
    <row r="28" spans="1:9" x14ac:dyDescent="0.2">
      <c r="A28" s="3">
        <f t="shared" si="0"/>
        <v>26</v>
      </c>
      <c r="B28" s="9">
        <v>15</v>
      </c>
      <c r="C28" s="12">
        <v>34</v>
      </c>
      <c r="D28" s="14"/>
      <c r="E28" s="17"/>
      <c r="F28" s="17"/>
      <c r="G28" s="17"/>
      <c r="H28" s="87"/>
      <c r="I28" s="132"/>
    </row>
    <row r="29" spans="1:9" x14ac:dyDescent="0.2">
      <c r="A29" s="3">
        <f t="shared" si="0"/>
        <v>27</v>
      </c>
      <c r="B29" s="9">
        <v>15</v>
      </c>
      <c r="C29" s="12">
        <v>35</v>
      </c>
      <c r="D29" s="14"/>
      <c r="E29" s="17"/>
      <c r="F29" s="17"/>
      <c r="G29" s="17"/>
      <c r="H29" s="87"/>
      <c r="I29" s="132"/>
    </row>
    <row r="30" spans="1:9" x14ac:dyDescent="0.2">
      <c r="A30" s="3">
        <f t="shared" si="0"/>
        <v>28</v>
      </c>
      <c r="B30" s="9">
        <v>16</v>
      </c>
      <c r="C30" s="12">
        <v>30</v>
      </c>
      <c r="D30" s="14"/>
      <c r="E30" s="17"/>
      <c r="F30" s="17"/>
      <c r="G30" s="17"/>
      <c r="H30" s="87"/>
      <c r="I30" s="132"/>
    </row>
    <row r="31" spans="1:9" x14ac:dyDescent="0.2">
      <c r="A31" s="3">
        <f t="shared" si="0"/>
        <v>29</v>
      </c>
      <c r="B31" s="9">
        <v>17</v>
      </c>
      <c r="C31" s="12">
        <v>27</v>
      </c>
      <c r="D31" s="14"/>
      <c r="E31" s="17"/>
      <c r="F31" s="17"/>
      <c r="G31" s="17"/>
      <c r="H31" s="87"/>
      <c r="I31" s="132"/>
    </row>
    <row r="32" spans="1:9" x14ac:dyDescent="0.2">
      <c r="A32" s="3">
        <f t="shared" si="0"/>
        <v>30</v>
      </c>
      <c r="B32" s="9">
        <v>17</v>
      </c>
      <c r="C32" s="12">
        <v>30</v>
      </c>
      <c r="D32" s="14">
        <v>36</v>
      </c>
      <c r="E32" s="17"/>
      <c r="F32" s="17">
        <v>3</v>
      </c>
      <c r="G32" s="17"/>
      <c r="H32" s="87"/>
      <c r="I32" s="132"/>
    </row>
    <row r="33" spans="1:9" ht="13.5" thickBot="1" x14ac:dyDescent="0.25">
      <c r="A33" s="3">
        <f t="shared" si="0"/>
        <v>31</v>
      </c>
      <c r="B33" s="10">
        <v>16</v>
      </c>
      <c r="C33" s="13">
        <v>33</v>
      </c>
      <c r="D33" s="133"/>
      <c r="E33" s="134"/>
      <c r="F33" s="134"/>
      <c r="G33" s="134"/>
      <c r="H33" s="135"/>
      <c r="I33" s="136"/>
    </row>
    <row r="34" spans="1:9" x14ac:dyDescent="0.2">
      <c r="A34" s="243" t="s">
        <v>11</v>
      </c>
      <c r="B34" s="256" t="s">
        <v>12</v>
      </c>
      <c r="C34" s="257"/>
      <c r="D34" s="256" t="s">
        <v>13</v>
      </c>
      <c r="E34" s="258"/>
      <c r="F34" s="258"/>
      <c r="G34" s="258"/>
      <c r="H34" s="259"/>
      <c r="I34" s="137"/>
    </row>
    <row r="35" spans="1:9" ht="13.5" thickBot="1" x14ac:dyDescent="0.25">
      <c r="A35" s="244"/>
      <c r="B35" s="31">
        <f>AVERAGE(B3:B33)</f>
        <v>16.516129032258064</v>
      </c>
      <c r="C35" s="32">
        <f>AVERAGE(C3:C33)</f>
        <v>30.322580645161292</v>
      </c>
      <c r="D35" s="39">
        <f t="shared" ref="D35:I35" si="1">SUM(D3:D33)</f>
        <v>145</v>
      </c>
      <c r="E35" s="40">
        <f t="shared" si="1"/>
        <v>0</v>
      </c>
      <c r="F35" s="40">
        <f t="shared" si="1"/>
        <v>77.5</v>
      </c>
      <c r="G35" s="40">
        <f t="shared" si="1"/>
        <v>60</v>
      </c>
      <c r="H35" s="88">
        <f t="shared" si="1"/>
        <v>0</v>
      </c>
      <c r="I35" s="41">
        <f t="shared" si="1"/>
        <v>0</v>
      </c>
    </row>
    <row r="36" spans="1:9" ht="13.5" thickBot="1" x14ac:dyDescent="0.25">
      <c r="A36" s="42" t="s">
        <v>18</v>
      </c>
      <c r="B36" s="33">
        <f>MIN(B3:B33)</f>
        <v>15</v>
      </c>
      <c r="C36" s="34">
        <f>MAX(C3:C33)</f>
        <v>35</v>
      </c>
      <c r="D36" s="262"/>
      <c r="E36" s="236"/>
      <c r="F36" s="236"/>
      <c r="G36" s="236"/>
      <c r="H36" s="236"/>
      <c r="I36" s="237"/>
    </row>
    <row r="37" spans="1:9" ht="13.5" thickBot="1" x14ac:dyDescent="0.25">
      <c r="A37" s="43" t="s">
        <v>15</v>
      </c>
      <c r="B37" s="35">
        <f>(B35+Nov!B34+Oct!B35+Sep!B34+Aug!B35)/5</f>
        <v>14.350860215053762</v>
      </c>
      <c r="C37" s="36">
        <f>(C35+Nov!C34+Oct!C35+Sep!C34+Aug!C35)/5</f>
        <v>30.287204301075271</v>
      </c>
      <c r="D37" s="44">
        <f>D35+Nov!D36</f>
        <v>332.5</v>
      </c>
      <c r="E37" s="52">
        <f>E35+Nov!E36</f>
        <v>0</v>
      </c>
      <c r="F37" s="52">
        <f>F35+Nov!F36</f>
        <v>268</v>
      </c>
      <c r="G37" s="52">
        <f>G35+Nov!G36</f>
        <v>148</v>
      </c>
      <c r="H37" s="52">
        <f>H35+Nov!I36</f>
        <v>0</v>
      </c>
      <c r="I37" s="53">
        <f>I35+Nov!J36</f>
        <v>0</v>
      </c>
    </row>
    <row r="38" spans="1:9" ht="13.5" thickBot="1" x14ac:dyDescent="0.25">
      <c r="A38" s="245"/>
      <c r="B38" s="246"/>
      <c r="C38" s="247"/>
      <c r="D38" s="254" t="s">
        <v>12</v>
      </c>
      <c r="E38" s="255"/>
      <c r="F38" s="240">
        <f>AVERAGE(D35:H35)</f>
        <v>56.5</v>
      </c>
      <c r="G38" s="241"/>
      <c r="H38" s="241"/>
      <c r="I38" s="242"/>
    </row>
    <row r="39" spans="1:9" ht="13.5" thickBot="1" x14ac:dyDescent="0.25">
      <c r="A39" s="248"/>
      <c r="B39" s="249"/>
      <c r="C39" s="250"/>
      <c r="D39" s="252" t="s">
        <v>14</v>
      </c>
      <c r="E39" s="253"/>
      <c r="F39" s="94">
        <f>F38+Nov!F38</f>
        <v>134.16666666666666</v>
      </c>
      <c r="G39" s="260" t="s">
        <v>16</v>
      </c>
      <c r="H39" s="260"/>
      <c r="I39" s="261"/>
    </row>
    <row r="40" spans="1:9" x14ac:dyDescent="0.2">
      <c r="B40" s="30">
        <f>Sep!B36</f>
        <v>10.686827956989248</v>
      </c>
      <c r="C40" s="30">
        <f>Sep!C36</f>
        <v>28.726612903225806</v>
      </c>
      <c r="D40" s="221" t="s">
        <v>11</v>
      </c>
      <c r="E40" s="221"/>
    </row>
  </sheetData>
  <mergeCells count="13">
    <mergeCell ref="D40:E40"/>
    <mergeCell ref="D39:E39"/>
    <mergeCell ref="D38:E38"/>
    <mergeCell ref="B34:C34"/>
    <mergeCell ref="D34:H34"/>
    <mergeCell ref="G39:I39"/>
    <mergeCell ref="F38:I38"/>
    <mergeCell ref="D36:I36"/>
    <mergeCell ref="A34:A35"/>
    <mergeCell ref="A38:C39"/>
    <mergeCell ref="B1:C1"/>
    <mergeCell ref="D1:H1"/>
    <mergeCell ref="A1:A2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40"/>
  <sheetViews>
    <sheetView topLeftCell="A31" workbookViewId="0">
      <selection activeCell="F30" sqref="F30"/>
    </sheetView>
  </sheetViews>
  <sheetFormatPr defaultRowHeight="12.75" x14ac:dyDescent="0.2"/>
  <cols>
    <col min="1" max="9" width="9.7109375" customWidth="1"/>
  </cols>
  <sheetData>
    <row r="1" spans="1:9" x14ac:dyDescent="0.2">
      <c r="A1" s="219" t="s">
        <v>0</v>
      </c>
      <c r="B1" s="216" t="s">
        <v>1</v>
      </c>
      <c r="C1" s="217"/>
      <c r="D1" s="216" t="s">
        <v>4</v>
      </c>
      <c r="E1" s="218"/>
      <c r="F1" s="218"/>
      <c r="G1" s="218"/>
      <c r="H1" s="218"/>
      <c r="I1" s="217"/>
    </row>
    <row r="2" spans="1:9" ht="13.5" thickBot="1" x14ac:dyDescent="0.25">
      <c r="A2" s="220"/>
      <c r="B2" s="5" t="s">
        <v>2</v>
      </c>
      <c r="C2" s="6" t="s">
        <v>3</v>
      </c>
      <c r="D2" s="5" t="s">
        <v>5</v>
      </c>
      <c r="E2" s="7" t="s">
        <v>6</v>
      </c>
      <c r="F2" s="7" t="s">
        <v>7</v>
      </c>
      <c r="G2" s="7" t="s">
        <v>8</v>
      </c>
      <c r="H2" s="7" t="s">
        <v>40</v>
      </c>
      <c r="I2" s="6" t="s">
        <v>41</v>
      </c>
    </row>
    <row r="3" spans="1:9" x14ac:dyDescent="0.2">
      <c r="A3" s="2">
        <v>1</v>
      </c>
      <c r="B3" s="8">
        <v>16</v>
      </c>
      <c r="C3" s="11">
        <v>33</v>
      </c>
      <c r="D3" s="14"/>
      <c r="E3" s="15"/>
      <c r="F3" s="15"/>
      <c r="G3" s="15"/>
      <c r="H3" s="15"/>
      <c r="I3" s="16"/>
    </row>
    <row r="4" spans="1:9" x14ac:dyDescent="0.2">
      <c r="A4" s="3">
        <f t="shared" ref="A4:A33" si="0">A3+1</f>
        <v>2</v>
      </c>
      <c r="B4" s="9">
        <v>17</v>
      </c>
      <c r="C4" s="12">
        <v>32</v>
      </c>
      <c r="D4" s="14"/>
      <c r="E4" s="17"/>
      <c r="F4" s="17"/>
      <c r="G4" s="17"/>
      <c r="H4" s="17"/>
      <c r="I4" s="18"/>
    </row>
    <row r="5" spans="1:9" x14ac:dyDescent="0.2">
      <c r="A5" s="3">
        <f t="shared" si="0"/>
        <v>3</v>
      </c>
      <c r="B5" s="9">
        <v>18</v>
      </c>
      <c r="C5" s="12">
        <v>31</v>
      </c>
      <c r="D5" s="14"/>
      <c r="E5" s="17"/>
      <c r="F5" s="17"/>
      <c r="G5" s="17"/>
      <c r="H5" s="17"/>
      <c r="I5" s="18"/>
    </row>
    <row r="6" spans="1:9" x14ac:dyDescent="0.2">
      <c r="A6" s="3">
        <f t="shared" si="0"/>
        <v>4</v>
      </c>
      <c r="B6" s="9">
        <v>18</v>
      </c>
      <c r="C6" s="12">
        <v>37</v>
      </c>
      <c r="D6" s="14"/>
      <c r="E6" s="17"/>
      <c r="F6" s="17"/>
      <c r="G6" s="17"/>
      <c r="H6" s="17"/>
      <c r="I6" s="18"/>
    </row>
    <row r="7" spans="1:9" x14ac:dyDescent="0.2">
      <c r="A7" s="3">
        <f t="shared" si="0"/>
        <v>5</v>
      </c>
      <c r="B7" s="9">
        <v>19</v>
      </c>
      <c r="C7" s="12">
        <v>36</v>
      </c>
      <c r="D7" s="14"/>
      <c r="E7" s="17"/>
      <c r="F7" s="17"/>
      <c r="G7" s="17"/>
      <c r="H7" s="17"/>
      <c r="I7" s="18"/>
    </row>
    <row r="8" spans="1:9" x14ac:dyDescent="0.2">
      <c r="A8" s="3">
        <f t="shared" si="0"/>
        <v>6</v>
      </c>
      <c r="B8" s="9">
        <v>19</v>
      </c>
      <c r="C8" s="12">
        <v>36</v>
      </c>
      <c r="D8" s="14"/>
      <c r="E8" s="17"/>
      <c r="F8" s="17"/>
      <c r="G8" s="17"/>
      <c r="H8" s="17"/>
      <c r="I8" s="18"/>
    </row>
    <row r="9" spans="1:9" x14ac:dyDescent="0.2">
      <c r="A9" s="3">
        <f t="shared" si="0"/>
        <v>7</v>
      </c>
      <c r="B9" s="9">
        <v>20</v>
      </c>
      <c r="C9" s="12">
        <v>35</v>
      </c>
      <c r="D9" s="14"/>
      <c r="E9" s="17"/>
      <c r="F9" s="17"/>
      <c r="G9" s="17"/>
      <c r="H9" s="17"/>
      <c r="I9" s="18"/>
    </row>
    <row r="10" spans="1:9" x14ac:dyDescent="0.2">
      <c r="A10" s="3">
        <f t="shared" si="0"/>
        <v>8</v>
      </c>
      <c r="B10" s="9">
        <v>21</v>
      </c>
      <c r="C10" s="12">
        <v>37</v>
      </c>
      <c r="D10" s="14"/>
      <c r="E10" s="17"/>
      <c r="F10" s="17"/>
      <c r="G10" s="17"/>
      <c r="H10" s="17"/>
      <c r="I10" s="18"/>
    </row>
    <row r="11" spans="1:9" x14ac:dyDescent="0.2">
      <c r="A11" s="3">
        <f t="shared" si="0"/>
        <v>9</v>
      </c>
      <c r="B11" s="9">
        <v>23</v>
      </c>
      <c r="C11" s="12">
        <v>37</v>
      </c>
      <c r="D11" s="14"/>
      <c r="E11" s="17"/>
      <c r="F11" s="17"/>
      <c r="G11" s="17"/>
      <c r="H11" s="17"/>
      <c r="I11" s="18"/>
    </row>
    <row r="12" spans="1:9" x14ac:dyDescent="0.2">
      <c r="A12" s="3">
        <f t="shared" si="0"/>
        <v>10</v>
      </c>
      <c r="B12" s="9">
        <v>23</v>
      </c>
      <c r="C12" s="12">
        <v>38</v>
      </c>
      <c r="D12" s="14"/>
      <c r="E12" s="17"/>
      <c r="F12" s="17"/>
      <c r="G12" s="17"/>
      <c r="H12" s="17"/>
      <c r="I12" s="18"/>
    </row>
    <row r="13" spans="1:9" x14ac:dyDescent="0.2">
      <c r="A13" s="3">
        <f t="shared" si="0"/>
        <v>11</v>
      </c>
      <c r="B13" s="9">
        <v>22</v>
      </c>
      <c r="C13" s="12">
        <v>38</v>
      </c>
      <c r="D13" s="14"/>
      <c r="E13" s="17"/>
      <c r="F13" s="17"/>
      <c r="G13" s="17"/>
      <c r="H13" s="17"/>
      <c r="I13" s="18"/>
    </row>
    <row r="14" spans="1:9" x14ac:dyDescent="0.2">
      <c r="A14" s="3">
        <f t="shared" si="0"/>
        <v>12</v>
      </c>
      <c r="B14" s="9">
        <v>22</v>
      </c>
      <c r="C14" s="12">
        <v>37</v>
      </c>
      <c r="D14" s="14"/>
      <c r="E14" s="17"/>
      <c r="F14" s="17"/>
      <c r="G14" s="17"/>
      <c r="H14" s="17"/>
      <c r="I14" s="18"/>
    </row>
    <row r="15" spans="1:9" x14ac:dyDescent="0.2">
      <c r="A15" s="3">
        <f t="shared" si="0"/>
        <v>13</v>
      </c>
      <c r="B15" s="9">
        <v>20</v>
      </c>
      <c r="C15" s="12">
        <v>37</v>
      </c>
      <c r="D15" s="14"/>
      <c r="E15" s="17"/>
      <c r="F15" s="17"/>
      <c r="G15" s="17"/>
      <c r="H15" s="17"/>
      <c r="I15" s="18"/>
    </row>
    <row r="16" spans="1:9" x14ac:dyDescent="0.2">
      <c r="A16" s="3">
        <f t="shared" si="0"/>
        <v>14</v>
      </c>
      <c r="B16" s="9">
        <v>19</v>
      </c>
      <c r="C16" s="12">
        <v>35</v>
      </c>
      <c r="D16" s="14"/>
      <c r="E16" s="17"/>
      <c r="F16" s="17"/>
      <c r="G16" s="17"/>
      <c r="H16" s="17"/>
      <c r="I16" s="18"/>
    </row>
    <row r="17" spans="1:9" x14ac:dyDescent="0.2">
      <c r="A17" s="3">
        <f t="shared" si="0"/>
        <v>15</v>
      </c>
      <c r="B17" s="9">
        <v>20</v>
      </c>
      <c r="C17" s="12">
        <v>30</v>
      </c>
      <c r="D17" s="14"/>
      <c r="E17" s="17"/>
      <c r="F17" s="17"/>
      <c r="G17" s="17"/>
      <c r="H17" s="17"/>
      <c r="I17" s="18"/>
    </row>
    <row r="18" spans="1:9" x14ac:dyDescent="0.2">
      <c r="A18" s="3">
        <f t="shared" si="0"/>
        <v>16</v>
      </c>
      <c r="B18" s="9">
        <v>19</v>
      </c>
      <c r="C18" s="12">
        <v>28</v>
      </c>
      <c r="D18" s="14"/>
      <c r="E18" s="17"/>
      <c r="F18" s="17"/>
      <c r="G18" s="17"/>
      <c r="H18" s="17"/>
      <c r="I18" s="18"/>
    </row>
    <row r="19" spans="1:9" x14ac:dyDescent="0.2">
      <c r="A19" s="3">
        <f t="shared" si="0"/>
        <v>17</v>
      </c>
      <c r="B19" s="9">
        <v>20</v>
      </c>
      <c r="C19" s="12">
        <v>25</v>
      </c>
      <c r="D19" s="14"/>
      <c r="E19" s="17"/>
      <c r="F19" s="17"/>
      <c r="G19" s="17"/>
      <c r="H19" s="17"/>
      <c r="I19" s="18"/>
    </row>
    <row r="20" spans="1:9" x14ac:dyDescent="0.2">
      <c r="A20" s="3">
        <f t="shared" si="0"/>
        <v>18</v>
      </c>
      <c r="B20" s="9">
        <v>20</v>
      </c>
      <c r="C20" s="12">
        <v>29</v>
      </c>
      <c r="D20" s="14"/>
      <c r="E20" s="17"/>
      <c r="F20" s="17"/>
      <c r="G20" s="17"/>
      <c r="H20" s="17"/>
      <c r="I20" s="18"/>
    </row>
    <row r="21" spans="1:9" x14ac:dyDescent="0.2">
      <c r="A21" s="3">
        <f t="shared" si="0"/>
        <v>19</v>
      </c>
      <c r="B21" s="9">
        <v>18</v>
      </c>
      <c r="C21" s="12">
        <v>30</v>
      </c>
      <c r="D21" s="14"/>
      <c r="E21" s="17"/>
      <c r="F21" s="17"/>
      <c r="G21" s="17"/>
      <c r="H21" s="17"/>
      <c r="I21" s="18"/>
    </row>
    <row r="22" spans="1:9" x14ac:dyDescent="0.2">
      <c r="A22" s="3">
        <f t="shared" si="0"/>
        <v>20</v>
      </c>
      <c r="B22" s="9">
        <v>18</v>
      </c>
      <c r="C22" s="12">
        <v>30</v>
      </c>
      <c r="D22" s="14">
        <v>60</v>
      </c>
      <c r="E22" s="17"/>
      <c r="F22" s="17">
        <v>55</v>
      </c>
      <c r="G22" s="17"/>
      <c r="H22" s="17"/>
      <c r="I22" s="18"/>
    </row>
    <row r="23" spans="1:9" x14ac:dyDescent="0.2">
      <c r="A23" s="3">
        <f t="shared" si="0"/>
        <v>21</v>
      </c>
      <c r="B23" s="9">
        <v>20</v>
      </c>
      <c r="C23" s="12">
        <v>31</v>
      </c>
      <c r="D23" s="14"/>
      <c r="E23" s="17"/>
      <c r="F23" s="17"/>
      <c r="G23" s="17"/>
      <c r="H23" s="17"/>
      <c r="I23" s="18"/>
    </row>
    <row r="24" spans="1:9" x14ac:dyDescent="0.2">
      <c r="A24" s="3">
        <f t="shared" si="0"/>
        <v>22</v>
      </c>
      <c r="B24" s="9">
        <v>20</v>
      </c>
      <c r="C24" s="12">
        <v>31</v>
      </c>
      <c r="D24" s="14"/>
      <c r="E24" s="17"/>
      <c r="F24" s="17"/>
      <c r="G24" s="17"/>
      <c r="H24" s="17"/>
      <c r="I24" s="18"/>
    </row>
    <row r="25" spans="1:9" x14ac:dyDescent="0.2">
      <c r="A25" s="3">
        <f t="shared" si="0"/>
        <v>23</v>
      </c>
      <c r="B25" s="9">
        <v>19</v>
      </c>
      <c r="C25" s="12">
        <v>34</v>
      </c>
      <c r="D25" s="14"/>
      <c r="E25" s="17"/>
      <c r="F25" s="17"/>
      <c r="G25" s="17"/>
      <c r="H25" s="17"/>
      <c r="I25" s="18"/>
    </row>
    <row r="26" spans="1:9" x14ac:dyDescent="0.2">
      <c r="A26" s="3">
        <f t="shared" si="0"/>
        <v>24</v>
      </c>
      <c r="B26" s="9">
        <v>18</v>
      </c>
      <c r="C26" s="12">
        <v>36</v>
      </c>
      <c r="D26" s="14"/>
      <c r="E26" s="17"/>
      <c r="F26" s="17"/>
      <c r="G26" s="17"/>
      <c r="H26" s="17"/>
      <c r="I26" s="18"/>
    </row>
    <row r="27" spans="1:9" x14ac:dyDescent="0.2">
      <c r="A27" s="3">
        <f t="shared" si="0"/>
        <v>25</v>
      </c>
      <c r="B27" s="9">
        <v>20</v>
      </c>
      <c r="C27" s="12">
        <v>39</v>
      </c>
      <c r="D27" s="14"/>
      <c r="E27" s="17"/>
      <c r="F27" s="17"/>
      <c r="G27" s="17"/>
      <c r="H27" s="17"/>
      <c r="I27" s="18"/>
    </row>
    <row r="28" spans="1:9" x14ac:dyDescent="0.2">
      <c r="A28" s="3">
        <f t="shared" si="0"/>
        <v>26</v>
      </c>
      <c r="B28" s="9">
        <v>20</v>
      </c>
      <c r="C28" s="12">
        <v>35</v>
      </c>
      <c r="D28" s="14"/>
      <c r="E28" s="17"/>
      <c r="F28" s="17"/>
      <c r="G28" s="17"/>
      <c r="H28" s="17"/>
      <c r="I28" s="18"/>
    </row>
    <row r="29" spans="1:9" x14ac:dyDescent="0.2">
      <c r="A29" s="3">
        <f t="shared" si="0"/>
        <v>27</v>
      </c>
      <c r="B29" s="9">
        <v>21</v>
      </c>
      <c r="C29" s="12">
        <v>34</v>
      </c>
      <c r="D29" s="14">
        <v>7</v>
      </c>
      <c r="E29" s="17"/>
      <c r="F29" s="17">
        <v>2.5</v>
      </c>
      <c r="G29" s="17"/>
      <c r="H29" s="17"/>
      <c r="I29" s="18"/>
    </row>
    <row r="30" spans="1:9" x14ac:dyDescent="0.2">
      <c r="A30" s="3">
        <f t="shared" si="0"/>
        <v>28</v>
      </c>
      <c r="B30" s="9">
        <v>20</v>
      </c>
      <c r="C30" s="12">
        <v>32</v>
      </c>
      <c r="D30" s="14"/>
      <c r="E30" s="17"/>
      <c r="F30" s="17"/>
      <c r="G30" s="17"/>
      <c r="H30" s="17"/>
      <c r="I30" s="18"/>
    </row>
    <row r="31" spans="1:9" x14ac:dyDescent="0.2">
      <c r="A31" s="3">
        <f t="shared" si="0"/>
        <v>29</v>
      </c>
      <c r="B31" s="9">
        <v>19</v>
      </c>
      <c r="C31" s="12">
        <v>30</v>
      </c>
      <c r="D31" s="14"/>
      <c r="E31" s="17"/>
      <c r="F31" s="17"/>
      <c r="G31" s="17"/>
      <c r="H31" s="17"/>
      <c r="I31" s="18"/>
    </row>
    <row r="32" spans="1:9" x14ac:dyDescent="0.2">
      <c r="A32" s="3">
        <f t="shared" si="0"/>
        <v>30</v>
      </c>
      <c r="B32" s="9">
        <v>20</v>
      </c>
      <c r="C32" s="12">
        <v>31</v>
      </c>
      <c r="D32" s="14"/>
      <c r="E32" s="17"/>
      <c r="F32" s="17"/>
      <c r="G32" s="17"/>
      <c r="H32" s="17"/>
      <c r="I32" s="18"/>
    </row>
    <row r="33" spans="1:11" ht="13.5" thickBot="1" x14ac:dyDescent="0.25">
      <c r="A33" s="3">
        <f t="shared" si="0"/>
        <v>31</v>
      </c>
      <c r="B33" s="10">
        <v>19</v>
      </c>
      <c r="C33" s="13">
        <v>33</v>
      </c>
      <c r="D33" s="28"/>
      <c r="E33" s="20"/>
      <c r="F33" s="20"/>
      <c r="G33" s="20"/>
      <c r="H33" s="20"/>
      <c r="I33" s="21"/>
      <c r="J33" t="s">
        <v>11</v>
      </c>
    </row>
    <row r="34" spans="1:11" x14ac:dyDescent="0.2">
      <c r="A34" s="243" t="s">
        <v>11</v>
      </c>
      <c r="B34" s="256" t="s">
        <v>12</v>
      </c>
      <c r="C34" s="257"/>
      <c r="D34" s="256" t="s">
        <v>13</v>
      </c>
      <c r="E34" s="258"/>
      <c r="F34" s="258"/>
      <c r="G34" s="258"/>
      <c r="H34" s="258"/>
      <c r="I34" s="257"/>
    </row>
    <row r="35" spans="1:11" ht="13.5" thickBot="1" x14ac:dyDescent="0.25">
      <c r="A35" s="244"/>
      <c r="B35" s="31">
        <f>AVERAGE(B3:B33)</f>
        <v>19.612903225806452</v>
      </c>
      <c r="C35" s="32">
        <f>AVERAGE(C3:C33)</f>
        <v>33.451612903225808</v>
      </c>
      <c r="D35" s="39">
        <f t="shared" ref="D35:I35" si="1">SUM(D3:D33)</f>
        <v>67</v>
      </c>
      <c r="E35" s="40">
        <f t="shared" si="1"/>
        <v>0</v>
      </c>
      <c r="F35" s="40">
        <f t="shared" si="1"/>
        <v>57.5</v>
      </c>
      <c r="G35" s="40">
        <f t="shared" si="1"/>
        <v>0</v>
      </c>
      <c r="H35" s="40">
        <f t="shared" si="1"/>
        <v>0</v>
      </c>
      <c r="I35" s="41">
        <f t="shared" si="1"/>
        <v>0</v>
      </c>
    </row>
    <row r="36" spans="1:11" ht="13.5" thickBot="1" x14ac:dyDescent="0.25">
      <c r="A36" s="42" t="s">
        <v>18</v>
      </c>
      <c r="B36" s="33">
        <f>MIN(B3:B33)</f>
        <v>16</v>
      </c>
      <c r="C36" s="34">
        <f>MAX(C3:C33)</f>
        <v>39</v>
      </c>
      <c r="D36" s="236"/>
      <c r="E36" s="236"/>
      <c r="F36" s="236"/>
      <c r="G36" s="236"/>
      <c r="H36" s="236"/>
      <c r="I36" s="237"/>
      <c r="K36" t="s">
        <v>11</v>
      </c>
    </row>
    <row r="37" spans="1:11" ht="13.5" thickBot="1" x14ac:dyDescent="0.25">
      <c r="A37" s="43" t="s">
        <v>15</v>
      </c>
      <c r="B37" s="35">
        <f>(B35+Dec!B35+Nov!B34+Oct!B35+Sep!B34+Aug!B35)/6</f>
        <v>15.227867383512544</v>
      </c>
      <c r="C37" s="37">
        <f>(C35+Dec!C35+Nov!C34+Oct!C35+Sep!C34+Aug!C35)/6</f>
        <v>30.814605734767028</v>
      </c>
      <c r="D37" s="44">
        <f>D35+Dec!D37</f>
        <v>399.5</v>
      </c>
      <c r="E37" s="45">
        <f>E35+Dec!E37</f>
        <v>0</v>
      </c>
      <c r="F37" s="45">
        <f>F35+Dec!F37</f>
        <v>325.5</v>
      </c>
      <c r="G37" s="45">
        <f>G35+Dec!G37</f>
        <v>148</v>
      </c>
      <c r="H37" s="45">
        <f>H35+Dec!H37</f>
        <v>0</v>
      </c>
      <c r="I37" s="46">
        <f>I35+Dec!H37</f>
        <v>0</v>
      </c>
    </row>
    <row r="38" spans="1:11" ht="13.5" thickBot="1" x14ac:dyDescent="0.25">
      <c r="A38" s="245"/>
      <c r="B38" s="246"/>
      <c r="C38" s="247"/>
      <c r="D38" s="265" t="s">
        <v>12</v>
      </c>
      <c r="E38" s="266"/>
      <c r="F38" s="267">
        <f>AVERAGE(D35:I35)</f>
        <v>20.75</v>
      </c>
      <c r="G38" s="236"/>
      <c r="H38" s="236"/>
      <c r="I38" s="237"/>
    </row>
    <row r="39" spans="1:11" ht="13.5" thickBot="1" x14ac:dyDescent="0.25">
      <c r="A39" s="248"/>
      <c r="B39" s="249"/>
      <c r="C39" s="250"/>
      <c r="D39" s="263" t="s">
        <v>14</v>
      </c>
      <c r="E39" s="264"/>
      <c r="F39" s="89">
        <f>F38+Dec!F39</f>
        <v>154.91666666666666</v>
      </c>
      <c r="G39" s="233" t="s">
        <v>16</v>
      </c>
      <c r="H39" s="233"/>
      <c r="I39" s="234"/>
    </row>
    <row r="40" spans="1:11" x14ac:dyDescent="0.2">
      <c r="B40" s="30">
        <f>Sep!B36</f>
        <v>10.686827956989248</v>
      </c>
      <c r="C40" s="30">
        <f>Sep!C36</f>
        <v>28.726612903225806</v>
      </c>
      <c r="D40" s="221" t="s">
        <v>11</v>
      </c>
      <c r="E40" s="221"/>
    </row>
  </sheetData>
  <mergeCells count="13">
    <mergeCell ref="A34:A35"/>
    <mergeCell ref="D36:I36"/>
    <mergeCell ref="A38:C39"/>
    <mergeCell ref="B1:C1"/>
    <mergeCell ref="D1:I1"/>
    <mergeCell ref="A1:A2"/>
    <mergeCell ref="D40:E40"/>
    <mergeCell ref="D39:E39"/>
    <mergeCell ref="D38:E38"/>
    <mergeCell ref="B34:C34"/>
    <mergeCell ref="D34:I34"/>
    <mergeCell ref="G39:I39"/>
    <mergeCell ref="F38:I38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40"/>
  <sheetViews>
    <sheetView workbookViewId="0">
      <selection activeCell="M42" sqref="M42:N42"/>
    </sheetView>
  </sheetViews>
  <sheetFormatPr defaultRowHeight="12.75" x14ac:dyDescent="0.2"/>
  <cols>
    <col min="1" max="9" width="9.7109375" style="95" customWidth="1"/>
    <col min="10" max="16384" width="9.140625" style="95"/>
  </cols>
  <sheetData>
    <row r="1" spans="1:9" x14ac:dyDescent="0.2">
      <c r="A1" s="268" t="s">
        <v>0</v>
      </c>
      <c r="B1" s="268" t="s">
        <v>1</v>
      </c>
      <c r="C1" s="268"/>
      <c r="D1" s="268" t="s">
        <v>4</v>
      </c>
      <c r="E1" s="268"/>
      <c r="F1" s="268"/>
      <c r="G1" s="268"/>
      <c r="H1" s="268"/>
      <c r="I1" s="139"/>
    </row>
    <row r="2" spans="1:9" x14ac:dyDescent="0.2">
      <c r="A2" s="268"/>
      <c r="B2" s="139" t="s">
        <v>2</v>
      </c>
      <c r="C2" s="139" t="s">
        <v>3</v>
      </c>
      <c r="D2" s="139" t="s">
        <v>5</v>
      </c>
      <c r="E2" s="139" t="s">
        <v>6</v>
      </c>
      <c r="F2" s="139" t="s">
        <v>7</v>
      </c>
      <c r="G2" s="139" t="s">
        <v>8</v>
      </c>
      <c r="H2" s="139" t="s">
        <v>40</v>
      </c>
      <c r="I2" s="139" t="s">
        <v>41</v>
      </c>
    </row>
    <row r="3" spans="1:9" x14ac:dyDescent="0.2">
      <c r="A3" s="139">
        <v>1</v>
      </c>
      <c r="B3" s="142">
        <v>18</v>
      </c>
      <c r="C3" s="143">
        <v>34</v>
      </c>
      <c r="D3" s="17"/>
      <c r="E3" s="17"/>
      <c r="F3" s="17"/>
      <c r="G3" s="17"/>
      <c r="H3" s="17"/>
      <c r="I3" s="17"/>
    </row>
    <row r="4" spans="1:9" x14ac:dyDescent="0.2">
      <c r="A4" s="139">
        <f t="shared" ref="A4:A28" si="0">A3+1</f>
        <v>2</v>
      </c>
      <c r="B4" s="142">
        <v>19</v>
      </c>
      <c r="C4" s="143">
        <v>35</v>
      </c>
      <c r="D4" s="17"/>
      <c r="E4" s="17"/>
      <c r="F4" s="17"/>
      <c r="G4" s="17"/>
      <c r="H4" s="17"/>
      <c r="I4" s="17"/>
    </row>
    <row r="5" spans="1:9" x14ac:dyDescent="0.2">
      <c r="A5" s="139">
        <f t="shared" si="0"/>
        <v>3</v>
      </c>
      <c r="B5" s="142">
        <v>21</v>
      </c>
      <c r="C5" s="143">
        <v>37</v>
      </c>
      <c r="D5" s="17"/>
      <c r="E5" s="17"/>
      <c r="F5" s="17"/>
      <c r="G5" s="17"/>
      <c r="H5" s="17"/>
      <c r="I5" s="17"/>
    </row>
    <row r="6" spans="1:9" x14ac:dyDescent="0.2">
      <c r="A6" s="139">
        <f t="shared" si="0"/>
        <v>4</v>
      </c>
      <c r="B6" s="142">
        <v>18</v>
      </c>
      <c r="C6" s="143">
        <v>36</v>
      </c>
      <c r="D6" s="17">
        <v>6</v>
      </c>
      <c r="E6" s="17"/>
      <c r="F6" s="17">
        <v>7</v>
      </c>
      <c r="G6" s="17"/>
      <c r="H6" s="17"/>
      <c r="I6" s="17"/>
    </row>
    <row r="7" spans="1:9" x14ac:dyDescent="0.2">
      <c r="A7" s="139">
        <f t="shared" si="0"/>
        <v>5</v>
      </c>
      <c r="B7" s="142">
        <v>17</v>
      </c>
      <c r="C7" s="143">
        <v>31</v>
      </c>
      <c r="D7" s="17"/>
      <c r="E7" s="17"/>
      <c r="F7" s="17">
        <v>2</v>
      </c>
      <c r="G7" s="17"/>
      <c r="H7" s="17"/>
      <c r="I7" s="17"/>
    </row>
    <row r="8" spans="1:9" x14ac:dyDescent="0.2">
      <c r="A8" s="139">
        <f t="shared" si="0"/>
        <v>6</v>
      </c>
      <c r="B8" s="142">
        <v>18</v>
      </c>
      <c r="C8" s="143">
        <v>29</v>
      </c>
      <c r="D8" s="17"/>
      <c r="E8" s="17"/>
      <c r="F8" s="17"/>
      <c r="G8" s="17"/>
      <c r="H8" s="17"/>
      <c r="I8" s="17"/>
    </row>
    <row r="9" spans="1:9" x14ac:dyDescent="0.2">
      <c r="A9" s="139">
        <f t="shared" si="0"/>
        <v>7</v>
      </c>
      <c r="B9" s="142">
        <v>17</v>
      </c>
      <c r="C9" s="143">
        <v>35</v>
      </c>
      <c r="D9" s="17"/>
      <c r="E9" s="17"/>
      <c r="F9" s="17">
        <v>18</v>
      </c>
      <c r="G9" s="17"/>
      <c r="H9" s="17"/>
      <c r="I9" s="17"/>
    </row>
    <row r="10" spans="1:9" x14ac:dyDescent="0.2">
      <c r="A10" s="139">
        <f t="shared" si="0"/>
        <v>8</v>
      </c>
      <c r="B10" s="142">
        <v>18</v>
      </c>
      <c r="C10" s="143">
        <v>36</v>
      </c>
      <c r="D10" s="17"/>
      <c r="E10" s="17"/>
      <c r="F10" s="17"/>
      <c r="G10" s="17"/>
      <c r="H10" s="17"/>
      <c r="I10" s="17"/>
    </row>
    <row r="11" spans="1:9" x14ac:dyDescent="0.2">
      <c r="A11" s="139">
        <f t="shared" si="0"/>
        <v>9</v>
      </c>
      <c r="B11" s="142">
        <v>18.5</v>
      </c>
      <c r="C11" s="143">
        <v>35</v>
      </c>
      <c r="D11" s="17"/>
      <c r="E11" s="17"/>
      <c r="F11" s="17"/>
      <c r="G11" s="17"/>
      <c r="H11" s="17"/>
      <c r="I11" s="17"/>
    </row>
    <row r="12" spans="1:9" x14ac:dyDescent="0.2">
      <c r="A12" s="139">
        <f t="shared" si="0"/>
        <v>10</v>
      </c>
      <c r="B12" s="142">
        <v>19</v>
      </c>
      <c r="C12" s="143">
        <v>34</v>
      </c>
      <c r="D12" s="17">
        <v>18</v>
      </c>
      <c r="E12" s="17"/>
      <c r="F12" s="17">
        <v>20</v>
      </c>
      <c r="G12" s="17"/>
      <c r="H12" s="17"/>
      <c r="I12" s="17"/>
    </row>
    <row r="13" spans="1:9" x14ac:dyDescent="0.2">
      <c r="A13" s="139">
        <f t="shared" si="0"/>
        <v>11</v>
      </c>
      <c r="B13" s="142">
        <v>18</v>
      </c>
      <c r="C13" s="143">
        <v>31</v>
      </c>
      <c r="D13" s="17"/>
      <c r="E13" s="17"/>
      <c r="F13" s="17"/>
      <c r="G13" s="17"/>
      <c r="H13" s="17"/>
      <c r="I13" s="17"/>
    </row>
    <row r="14" spans="1:9" x14ac:dyDescent="0.2">
      <c r="A14" s="139">
        <f t="shared" si="0"/>
        <v>12</v>
      </c>
      <c r="B14" s="142">
        <v>19</v>
      </c>
      <c r="C14" s="143">
        <v>33</v>
      </c>
      <c r="D14" s="17"/>
      <c r="E14" s="17"/>
      <c r="F14" s="17"/>
      <c r="G14" s="17"/>
      <c r="H14" s="17"/>
      <c r="I14" s="17"/>
    </row>
    <row r="15" spans="1:9" x14ac:dyDescent="0.2">
      <c r="A15" s="139">
        <f t="shared" si="0"/>
        <v>13</v>
      </c>
      <c r="B15" s="142">
        <v>19</v>
      </c>
      <c r="C15" s="143">
        <v>34</v>
      </c>
      <c r="D15" s="17"/>
      <c r="E15" s="17"/>
      <c r="F15" s="17"/>
      <c r="G15" s="17"/>
      <c r="H15" s="17"/>
      <c r="I15" s="17"/>
    </row>
    <row r="16" spans="1:9" x14ac:dyDescent="0.2">
      <c r="A16" s="139">
        <f t="shared" si="0"/>
        <v>14</v>
      </c>
      <c r="B16" s="142">
        <v>21</v>
      </c>
      <c r="C16" s="143">
        <v>36</v>
      </c>
      <c r="D16" s="17"/>
      <c r="E16" s="17"/>
      <c r="F16" s="17"/>
      <c r="G16" s="17"/>
      <c r="H16" s="17"/>
      <c r="I16" s="17"/>
    </row>
    <row r="17" spans="1:9" x14ac:dyDescent="0.2">
      <c r="A17" s="139">
        <f t="shared" si="0"/>
        <v>15</v>
      </c>
      <c r="B17" s="142">
        <v>21</v>
      </c>
      <c r="C17" s="143">
        <v>37</v>
      </c>
      <c r="D17" s="17"/>
      <c r="E17" s="17"/>
      <c r="F17" s="17"/>
      <c r="G17" s="17"/>
      <c r="H17" s="17"/>
      <c r="I17" s="17"/>
    </row>
    <row r="18" spans="1:9" x14ac:dyDescent="0.2">
      <c r="A18" s="139">
        <f t="shared" si="0"/>
        <v>16</v>
      </c>
      <c r="B18" s="142">
        <v>19</v>
      </c>
      <c r="C18" s="143">
        <v>35</v>
      </c>
      <c r="D18" s="17"/>
      <c r="E18" s="17"/>
      <c r="F18" s="17"/>
      <c r="G18" s="17"/>
      <c r="H18" s="17"/>
      <c r="I18" s="17"/>
    </row>
    <row r="19" spans="1:9" x14ac:dyDescent="0.2">
      <c r="A19" s="139">
        <f t="shared" si="0"/>
        <v>17</v>
      </c>
      <c r="B19" s="142">
        <v>19</v>
      </c>
      <c r="C19" s="143">
        <v>36</v>
      </c>
      <c r="D19" s="17"/>
      <c r="E19" s="17"/>
      <c r="F19" s="17"/>
      <c r="G19" s="17"/>
      <c r="H19" s="17"/>
      <c r="I19" s="17"/>
    </row>
    <row r="20" spans="1:9" x14ac:dyDescent="0.2">
      <c r="A20" s="139">
        <f t="shared" si="0"/>
        <v>18</v>
      </c>
      <c r="B20" s="142">
        <v>21</v>
      </c>
      <c r="C20" s="143">
        <v>35</v>
      </c>
      <c r="D20" s="17"/>
      <c r="E20" s="17"/>
      <c r="F20" s="17"/>
      <c r="G20" s="17"/>
      <c r="H20" s="17"/>
      <c r="I20" s="17"/>
    </row>
    <row r="21" spans="1:9" x14ac:dyDescent="0.2">
      <c r="A21" s="139">
        <f t="shared" si="0"/>
        <v>19</v>
      </c>
      <c r="B21" s="142">
        <v>24</v>
      </c>
      <c r="C21" s="143">
        <v>37</v>
      </c>
      <c r="D21" s="17"/>
      <c r="E21" s="17"/>
      <c r="F21" s="17"/>
      <c r="G21" s="17"/>
      <c r="H21" s="17"/>
      <c r="I21" s="17"/>
    </row>
    <row r="22" spans="1:9" x14ac:dyDescent="0.2">
      <c r="A22" s="139">
        <f t="shared" si="0"/>
        <v>20</v>
      </c>
      <c r="B22" s="142">
        <v>21</v>
      </c>
      <c r="C22" s="143">
        <v>37</v>
      </c>
      <c r="D22" s="17"/>
      <c r="E22" s="17"/>
      <c r="F22" s="17"/>
      <c r="G22" s="17"/>
      <c r="H22" s="17"/>
      <c r="I22" s="17"/>
    </row>
    <row r="23" spans="1:9" x14ac:dyDescent="0.2">
      <c r="A23" s="139">
        <f t="shared" si="0"/>
        <v>21</v>
      </c>
      <c r="B23" s="142">
        <v>19</v>
      </c>
      <c r="C23" s="143">
        <v>30</v>
      </c>
      <c r="D23" s="17"/>
      <c r="E23" s="17"/>
      <c r="F23" s="17"/>
      <c r="G23" s="17"/>
      <c r="H23" s="17"/>
      <c r="I23" s="17"/>
    </row>
    <row r="24" spans="1:9" x14ac:dyDescent="0.2">
      <c r="A24" s="139">
        <f t="shared" si="0"/>
        <v>22</v>
      </c>
      <c r="B24" s="142">
        <v>18</v>
      </c>
      <c r="C24" s="143">
        <v>35</v>
      </c>
      <c r="D24" s="17"/>
      <c r="E24" s="17"/>
      <c r="F24" s="17"/>
      <c r="G24" s="17"/>
      <c r="H24" s="17"/>
      <c r="I24" s="17"/>
    </row>
    <row r="25" spans="1:9" x14ac:dyDescent="0.2">
      <c r="A25" s="139">
        <f t="shared" si="0"/>
        <v>23</v>
      </c>
      <c r="B25" s="142">
        <v>19</v>
      </c>
      <c r="C25" s="143">
        <v>37</v>
      </c>
      <c r="D25" s="17"/>
      <c r="E25" s="17"/>
      <c r="F25" s="17"/>
      <c r="G25" s="17"/>
      <c r="H25" s="17"/>
      <c r="I25" s="17"/>
    </row>
    <row r="26" spans="1:9" x14ac:dyDescent="0.2">
      <c r="A26" s="139">
        <f t="shared" si="0"/>
        <v>24</v>
      </c>
      <c r="B26" s="142">
        <v>19</v>
      </c>
      <c r="C26" s="143">
        <v>37</v>
      </c>
      <c r="D26" s="17"/>
      <c r="E26" s="17"/>
      <c r="F26" s="17"/>
      <c r="G26" s="17"/>
      <c r="H26" s="17"/>
      <c r="I26" s="17"/>
    </row>
    <row r="27" spans="1:9" x14ac:dyDescent="0.2">
      <c r="A27" s="139">
        <f t="shared" si="0"/>
        <v>25</v>
      </c>
      <c r="B27" s="142">
        <v>18</v>
      </c>
      <c r="C27" s="143">
        <v>28</v>
      </c>
      <c r="D27" s="17"/>
      <c r="E27" s="17"/>
      <c r="F27" s="17"/>
      <c r="G27" s="17"/>
      <c r="H27" s="17"/>
      <c r="I27" s="17"/>
    </row>
    <row r="28" spans="1:9" x14ac:dyDescent="0.2">
      <c r="A28" s="139">
        <f t="shared" si="0"/>
        <v>26</v>
      </c>
      <c r="B28" s="142">
        <v>22</v>
      </c>
      <c r="C28" s="143">
        <v>35</v>
      </c>
      <c r="D28" s="17"/>
      <c r="E28" s="17"/>
      <c r="F28" s="17"/>
      <c r="G28" s="17"/>
      <c r="H28" s="17"/>
      <c r="I28" s="17"/>
    </row>
    <row r="29" spans="1:9" x14ac:dyDescent="0.2">
      <c r="A29" s="139">
        <v>27</v>
      </c>
      <c r="B29" s="142">
        <v>21</v>
      </c>
      <c r="C29" s="143">
        <v>37</v>
      </c>
      <c r="D29" s="17"/>
      <c r="E29" s="17"/>
      <c r="F29" s="17"/>
      <c r="G29" s="17"/>
      <c r="H29" s="17"/>
      <c r="I29" s="17"/>
    </row>
    <row r="30" spans="1:9" x14ac:dyDescent="0.2">
      <c r="A30" s="139">
        <v>28</v>
      </c>
      <c r="B30" s="142">
        <v>20</v>
      </c>
      <c r="C30" s="143">
        <v>36</v>
      </c>
      <c r="D30" s="17"/>
      <c r="E30" s="17"/>
      <c r="F30" s="17"/>
      <c r="G30" s="17"/>
      <c r="H30" s="17"/>
      <c r="I30" s="17"/>
    </row>
    <row r="31" spans="1:9" x14ac:dyDescent="0.2">
      <c r="A31" s="139">
        <v>29</v>
      </c>
      <c r="B31" s="142"/>
      <c r="C31" s="143" t="s">
        <v>11</v>
      </c>
      <c r="D31" s="17"/>
      <c r="E31" s="17"/>
      <c r="F31" s="17"/>
      <c r="G31" s="17"/>
      <c r="H31" s="17"/>
      <c r="I31" s="17"/>
    </row>
    <row r="32" spans="1:9" x14ac:dyDescent="0.2">
      <c r="A32" s="140" t="s">
        <v>11</v>
      </c>
      <c r="B32" s="272" t="s">
        <v>11</v>
      </c>
      <c r="C32" s="272"/>
      <c r="D32" s="272" t="s">
        <v>13</v>
      </c>
      <c r="E32" s="272"/>
      <c r="F32" s="272"/>
      <c r="G32" s="272"/>
      <c r="H32" s="272"/>
      <c r="I32" s="141"/>
    </row>
    <row r="33" spans="1:9" x14ac:dyDescent="0.2">
      <c r="A33" s="138" t="s">
        <v>12</v>
      </c>
      <c r="B33" s="68">
        <f>AVERAGE(B3:B31)</f>
        <v>19.339285714285715</v>
      </c>
      <c r="C33" s="144">
        <f>AVERAGE(C3:C31)</f>
        <v>34.571428571428569</v>
      </c>
      <c r="D33" s="61">
        <f t="shared" ref="D33:I33" si="1">SUM(D3:D31)</f>
        <v>24</v>
      </c>
      <c r="E33" s="61">
        <f t="shared" si="1"/>
        <v>0</v>
      </c>
      <c r="F33" s="61">
        <f t="shared" si="1"/>
        <v>47</v>
      </c>
      <c r="G33" s="61">
        <f t="shared" si="1"/>
        <v>0</v>
      </c>
      <c r="H33" s="61">
        <f t="shared" si="1"/>
        <v>0</v>
      </c>
      <c r="I33" s="61">
        <f t="shared" si="1"/>
        <v>0</v>
      </c>
    </row>
    <row r="34" spans="1:9" x14ac:dyDescent="0.2">
      <c r="A34" s="145" t="s">
        <v>18</v>
      </c>
      <c r="B34" s="68">
        <f>MIN(B3:B31)</f>
        <v>17</v>
      </c>
      <c r="C34" s="144">
        <f>MAX(C3:C31)</f>
        <v>37</v>
      </c>
      <c r="D34" s="273"/>
      <c r="E34" s="273"/>
      <c r="F34" s="273"/>
      <c r="G34" s="273"/>
      <c r="H34" s="273"/>
      <c r="I34" s="139"/>
    </row>
    <row r="35" spans="1:9" x14ac:dyDescent="0.2">
      <c r="A35" s="139" t="s">
        <v>15</v>
      </c>
      <c r="B35" s="68">
        <f>(B33+Jan!B35+Dec!B35+Nov!B34+Oct!B35+Sep!B34+Aug!B35)/7</f>
        <v>15.815212859337283</v>
      </c>
      <c r="C35" s="144">
        <f>(C33+Jan!C35+Dec!C35+Nov!C34+Oct!C35+Sep!C34+Aug!C35)/7</f>
        <v>31.35129471143296</v>
      </c>
      <c r="D35" s="61">
        <f>D33+Jan!D37</f>
        <v>423.5</v>
      </c>
      <c r="E35" s="61">
        <f>E33+Jan!E37</f>
        <v>0</v>
      </c>
      <c r="F35" s="61">
        <f>F33+Jan!F37</f>
        <v>372.5</v>
      </c>
      <c r="G35" s="61">
        <f>G33+Jan!G37</f>
        <v>148</v>
      </c>
      <c r="H35" s="61">
        <f>H33+Jan!I37</f>
        <v>0</v>
      </c>
      <c r="I35" s="61">
        <f>I33+Jan!J37</f>
        <v>0</v>
      </c>
    </row>
    <row r="36" spans="1:9" x14ac:dyDescent="0.2">
      <c r="A36" s="268"/>
      <c r="B36" s="268"/>
      <c r="C36" s="268"/>
      <c r="D36" s="271" t="s">
        <v>12</v>
      </c>
      <c r="E36" s="271"/>
      <c r="F36" s="273">
        <f>AVERAGE(D33:H33)</f>
        <v>14.2</v>
      </c>
      <c r="G36" s="273"/>
      <c r="H36" s="273"/>
      <c r="I36" s="139"/>
    </row>
    <row r="37" spans="1:9" x14ac:dyDescent="0.2">
      <c r="A37" s="268"/>
      <c r="B37" s="268"/>
      <c r="C37" s="268"/>
      <c r="D37" s="271" t="s">
        <v>14</v>
      </c>
      <c r="E37" s="271"/>
      <c r="F37" s="269">
        <f>F36+Jan!F39</f>
        <v>169.11666666666665</v>
      </c>
      <c r="G37" s="269"/>
      <c r="H37" s="138" t="s">
        <v>16</v>
      </c>
      <c r="I37" s="138"/>
    </row>
    <row r="38" spans="1:9" x14ac:dyDescent="0.2">
      <c r="B38" s="30">
        <f>Sep!B36</f>
        <v>10.686827956989248</v>
      </c>
      <c r="C38" s="30">
        <f>Sep!C36</f>
        <v>28.726612903225806</v>
      </c>
      <c r="D38" s="270" t="s">
        <v>11</v>
      </c>
      <c r="E38" s="270"/>
    </row>
    <row r="40" spans="1:9" x14ac:dyDescent="0.2">
      <c r="I40" s="146"/>
    </row>
  </sheetData>
  <mergeCells count="12">
    <mergeCell ref="B1:C1"/>
    <mergeCell ref="D1:H1"/>
    <mergeCell ref="A1:A2"/>
    <mergeCell ref="F37:G37"/>
    <mergeCell ref="D38:E38"/>
    <mergeCell ref="D37:E37"/>
    <mergeCell ref="D36:E36"/>
    <mergeCell ref="B32:C32"/>
    <mergeCell ref="D32:H32"/>
    <mergeCell ref="F36:H36"/>
    <mergeCell ref="D34:H34"/>
    <mergeCell ref="A36:C37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J40"/>
  <sheetViews>
    <sheetView topLeftCell="A28" workbookViewId="0">
      <selection activeCell="F27" sqref="F27"/>
    </sheetView>
  </sheetViews>
  <sheetFormatPr defaultRowHeight="12.75" x14ac:dyDescent="0.2"/>
  <cols>
    <col min="1" max="1" width="9.7109375" style="93" customWidth="1"/>
    <col min="2" max="9" width="9.7109375" customWidth="1"/>
  </cols>
  <sheetData>
    <row r="1" spans="1:9" x14ac:dyDescent="0.2">
      <c r="A1" s="219" t="s">
        <v>0</v>
      </c>
      <c r="B1" s="216" t="s">
        <v>1</v>
      </c>
      <c r="C1" s="217"/>
      <c r="D1" s="216" t="s">
        <v>4</v>
      </c>
      <c r="E1" s="218"/>
      <c r="F1" s="218"/>
      <c r="G1" s="218"/>
      <c r="H1" s="218"/>
      <c r="I1" s="217"/>
    </row>
    <row r="2" spans="1:9" ht="13.5" thickBot="1" x14ac:dyDescent="0.25">
      <c r="A2" s="220"/>
      <c r="B2" s="5" t="s">
        <v>2</v>
      </c>
      <c r="C2" s="6" t="s">
        <v>3</v>
      </c>
      <c r="D2" s="5" t="s">
        <v>5</v>
      </c>
      <c r="E2" s="7" t="s">
        <v>6</v>
      </c>
      <c r="F2" s="7" t="s">
        <v>7</v>
      </c>
      <c r="G2" s="7" t="s">
        <v>8</v>
      </c>
      <c r="H2" s="7" t="s">
        <v>40</v>
      </c>
      <c r="I2" s="6" t="s">
        <v>41</v>
      </c>
    </row>
    <row r="3" spans="1:9" x14ac:dyDescent="0.2">
      <c r="A3" s="90">
        <v>1</v>
      </c>
      <c r="B3" s="8">
        <v>17</v>
      </c>
      <c r="C3" s="11">
        <v>32</v>
      </c>
      <c r="D3" s="14">
        <v>19</v>
      </c>
      <c r="E3" s="15"/>
      <c r="F3" s="15">
        <v>7</v>
      </c>
      <c r="G3" s="15"/>
      <c r="H3" s="15"/>
      <c r="I3" s="16"/>
    </row>
    <row r="4" spans="1:9" x14ac:dyDescent="0.2">
      <c r="A4" s="91">
        <f t="shared" ref="A4:A33" si="0">A3+1</f>
        <v>2</v>
      </c>
      <c r="B4" s="9">
        <v>18</v>
      </c>
      <c r="C4" s="12">
        <v>29</v>
      </c>
      <c r="D4" s="14"/>
      <c r="E4" s="17"/>
      <c r="F4" s="17"/>
      <c r="G4" s="17"/>
      <c r="H4" s="17"/>
      <c r="I4" s="18"/>
    </row>
    <row r="5" spans="1:9" x14ac:dyDescent="0.2">
      <c r="A5" s="91">
        <f t="shared" si="0"/>
        <v>3</v>
      </c>
      <c r="B5" s="9">
        <v>18</v>
      </c>
      <c r="C5" s="12">
        <v>31</v>
      </c>
      <c r="D5" s="14"/>
      <c r="E5" s="17"/>
      <c r="F5" s="17"/>
      <c r="G5" s="17"/>
      <c r="H5" s="17"/>
      <c r="I5" s="18"/>
    </row>
    <row r="6" spans="1:9" x14ac:dyDescent="0.2">
      <c r="A6" s="91">
        <f t="shared" si="0"/>
        <v>4</v>
      </c>
      <c r="B6" s="9">
        <v>18</v>
      </c>
      <c r="C6" s="12">
        <v>32</v>
      </c>
      <c r="D6" s="14"/>
      <c r="E6" s="17"/>
      <c r="F6" s="17"/>
      <c r="G6" s="17"/>
      <c r="H6" s="17"/>
      <c r="I6" s="18"/>
    </row>
    <row r="7" spans="1:9" x14ac:dyDescent="0.2">
      <c r="A7" s="91">
        <f t="shared" si="0"/>
        <v>5</v>
      </c>
      <c r="B7" s="9">
        <v>17</v>
      </c>
      <c r="C7" s="12">
        <v>33</v>
      </c>
      <c r="D7" s="14"/>
      <c r="E7" s="17"/>
      <c r="F7" s="17"/>
      <c r="G7" s="17"/>
      <c r="H7" s="17"/>
      <c r="I7" s="18"/>
    </row>
    <row r="8" spans="1:9" x14ac:dyDescent="0.2">
      <c r="A8" s="91">
        <f t="shared" si="0"/>
        <v>6</v>
      </c>
      <c r="B8" s="9">
        <v>20</v>
      </c>
      <c r="C8" s="12">
        <v>33.5</v>
      </c>
      <c r="D8" s="14"/>
      <c r="E8" s="17"/>
      <c r="F8" s="17"/>
      <c r="G8" s="17"/>
      <c r="H8" s="17"/>
      <c r="I8" s="18"/>
    </row>
    <row r="9" spans="1:9" x14ac:dyDescent="0.2">
      <c r="A9" s="91">
        <f t="shared" si="0"/>
        <v>7</v>
      </c>
      <c r="B9" s="9">
        <v>20</v>
      </c>
      <c r="C9" s="12">
        <v>33</v>
      </c>
      <c r="D9" s="14"/>
      <c r="E9" s="17"/>
      <c r="F9" s="17"/>
      <c r="G9" s="17"/>
      <c r="H9" s="17"/>
      <c r="I9" s="18"/>
    </row>
    <row r="10" spans="1:9" x14ac:dyDescent="0.2">
      <c r="A10" s="91">
        <f t="shared" si="0"/>
        <v>8</v>
      </c>
      <c r="B10" s="9">
        <v>19</v>
      </c>
      <c r="C10" s="12">
        <v>32</v>
      </c>
      <c r="D10" s="14"/>
      <c r="E10" s="17"/>
      <c r="F10" s="17"/>
      <c r="G10" s="17"/>
      <c r="H10" s="17"/>
      <c r="I10" s="18"/>
    </row>
    <row r="11" spans="1:9" x14ac:dyDescent="0.2">
      <c r="A11" s="91">
        <f t="shared" si="0"/>
        <v>9</v>
      </c>
      <c r="B11" s="9">
        <v>18</v>
      </c>
      <c r="C11" s="12">
        <v>33</v>
      </c>
      <c r="D11" s="14"/>
      <c r="E11" s="17"/>
      <c r="F11" s="17"/>
      <c r="G11" s="17"/>
      <c r="H11" s="17"/>
      <c r="I11" s="18"/>
    </row>
    <row r="12" spans="1:9" x14ac:dyDescent="0.2">
      <c r="A12" s="91">
        <f t="shared" si="0"/>
        <v>10</v>
      </c>
      <c r="B12" s="9">
        <v>16</v>
      </c>
      <c r="C12" s="12">
        <v>28</v>
      </c>
      <c r="D12" s="14"/>
      <c r="E12" s="17"/>
      <c r="F12" s="17"/>
      <c r="G12" s="17"/>
      <c r="H12" s="17"/>
      <c r="I12" s="18"/>
    </row>
    <row r="13" spans="1:9" x14ac:dyDescent="0.2">
      <c r="A13" s="91">
        <f t="shared" si="0"/>
        <v>11</v>
      </c>
      <c r="B13" s="9">
        <v>16</v>
      </c>
      <c r="C13" s="12">
        <v>28</v>
      </c>
      <c r="D13" s="14"/>
      <c r="E13" s="17"/>
      <c r="F13" s="17"/>
      <c r="G13" s="17"/>
      <c r="H13" s="17"/>
      <c r="I13" s="18"/>
    </row>
    <row r="14" spans="1:9" x14ac:dyDescent="0.2">
      <c r="A14" s="91">
        <f t="shared" si="0"/>
        <v>12</v>
      </c>
      <c r="B14" s="9">
        <v>16</v>
      </c>
      <c r="C14" s="12">
        <v>28</v>
      </c>
      <c r="D14" s="14"/>
      <c r="E14" s="17"/>
      <c r="F14" s="17"/>
      <c r="G14" s="17"/>
      <c r="H14" s="17"/>
      <c r="I14" s="18"/>
    </row>
    <row r="15" spans="1:9" x14ac:dyDescent="0.2">
      <c r="A15" s="91">
        <f t="shared" si="0"/>
        <v>13</v>
      </c>
      <c r="B15" s="9">
        <v>17</v>
      </c>
      <c r="C15" s="12">
        <v>31</v>
      </c>
      <c r="D15" s="14"/>
      <c r="E15" s="17"/>
      <c r="F15" s="17"/>
      <c r="G15" s="17"/>
      <c r="H15" s="17"/>
      <c r="I15" s="18"/>
    </row>
    <row r="16" spans="1:9" x14ac:dyDescent="0.2">
      <c r="A16" s="91">
        <f t="shared" si="0"/>
        <v>14</v>
      </c>
      <c r="B16" s="9">
        <v>18</v>
      </c>
      <c r="C16" s="12">
        <v>30</v>
      </c>
      <c r="D16" s="14"/>
      <c r="E16" s="17"/>
      <c r="F16" s="17"/>
      <c r="G16" s="17"/>
      <c r="H16" s="17"/>
      <c r="I16" s="18"/>
    </row>
    <row r="17" spans="1:9" x14ac:dyDescent="0.2">
      <c r="A17" s="91">
        <f t="shared" si="0"/>
        <v>15</v>
      </c>
      <c r="B17" s="9">
        <v>17</v>
      </c>
      <c r="C17" s="12">
        <v>29</v>
      </c>
      <c r="D17" s="14"/>
      <c r="E17" s="17"/>
      <c r="F17" s="17"/>
      <c r="G17" s="17"/>
      <c r="H17" s="17"/>
      <c r="I17" s="18"/>
    </row>
    <row r="18" spans="1:9" x14ac:dyDescent="0.2">
      <c r="A18" s="91">
        <f t="shared" si="0"/>
        <v>16</v>
      </c>
      <c r="B18" s="9">
        <v>18</v>
      </c>
      <c r="C18" s="12">
        <v>32</v>
      </c>
      <c r="D18" s="14"/>
      <c r="E18" s="17"/>
      <c r="F18" s="17"/>
      <c r="G18" s="17"/>
      <c r="H18" s="17"/>
      <c r="I18" s="18"/>
    </row>
    <row r="19" spans="1:9" x14ac:dyDescent="0.2">
      <c r="A19" s="91">
        <f t="shared" si="0"/>
        <v>17</v>
      </c>
      <c r="B19" s="9">
        <v>19</v>
      </c>
      <c r="C19" s="12">
        <v>35</v>
      </c>
      <c r="D19" s="14"/>
      <c r="E19" s="17"/>
      <c r="F19" s="17"/>
      <c r="G19" s="17"/>
      <c r="H19" s="17"/>
      <c r="I19" s="18"/>
    </row>
    <row r="20" spans="1:9" x14ac:dyDescent="0.2">
      <c r="A20" s="91">
        <f t="shared" si="0"/>
        <v>18</v>
      </c>
      <c r="B20" s="9">
        <v>18</v>
      </c>
      <c r="C20" s="12">
        <v>35</v>
      </c>
      <c r="D20" s="14"/>
      <c r="E20" s="17"/>
      <c r="F20" s="17"/>
      <c r="G20" s="17"/>
      <c r="H20" s="17"/>
      <c r="I20" s="18"/>
    </row>
    <row r="21" spans="1:9" x14ac:dyDescent="0.2">
      <c r="A21" s="91">
        <f t="shared" si="0"/>
        <v>19</v>
      </c>
      <c r="B21" s="9">
        <v>20</v>
      </c>
      <c r="C21" s="12">
        <v>35</v>
      </c>
      <c r="D21" s="14"/>
      <c r="E21" s="17"/>
      <c r="F21" s="17"/>
      <c r="G21" s="17"/>
      <c r="H21" s="17"/>
      <c r="I21" s="18"/>
    </row>
    <row r="22" spans="1:9" x14ac:dyDescent="0.2">
      <c r="A22" s="91">
        <f t="shared" si="0"/>
        <v>20</v>
      </c>
      <c r="B22" s="9">
        <v>17</v>
      </c>
      <c r="C22" s="12">
        <v>33</v>
      </c>
      <c r="D22" s="14"/>
      <c r="E22" s="17"/>
      <c r="F22" s="17"/>
      <c r="G22" s="17"/>
      <c r="H22" s="17"/>
      <c r="I22" s="18"/>
    </row>
    <row r="23" spans="1:9" x14ac:dyDescent="0.2">
      <c r="A23" s="91">
        <f t="shared" si="0"/>
        <v>21</v>
      </c>
      <c r="B23" s="9">
        <v>18</v>
      </c>
      <c r="C23" s="12">
        <v>33</v>
      </c>
      <c r="D23" s="14"/>
      <c r="E23" s="17"/>
      <c r="F23" s="17"/>
      <c r="G23" s="17"/>
      <c r="H23" s="17"/>
      <c r="I23" s="18"/>
    </row>
    <row r="24" spans="1:9" x14ac:dyDescent="0.2">
      <c r="A24" s="91">
        <f t="shared" si="0"/>
        <v>22</v>
      </c>
      <c r="B24" s="9">
        <v>17</v>
      </c>
      <c r="C24" s="12">
        <v>32</v>
      </c>
      <c r="D24" s="14"/>
      <c r="E24" s="17"/>
      <c r="F24" s="17"/>
      <c r="G24" s="17"/>
      <c r="H24" s="17"/>
      <c r="I24" s="18"/>
    </row>
    <row r="25" spans="1:9" x14ac:dyDescent="0.2">
      <c r="A25" s="91">
        <f t="shared" si="0"/>
        <v>23</v>
      </c>
      <c r="B25" s="9">
        <v>16</v>
      </c>
      <c r="C25" s="12">
        <v>31</v>
      </c>
      <c r="D25" s="14"/>
      <c r="E25" s="17"/>
      <c r="F25" s="17"/>
      <c r="G25" s="17"/>
      <c r="H25" s="17"/>
      <c r="I25" s="18"/>
    </row>
    <row r="26" spans="1:9" x14ac:dyDescent="0.2">
      <c r="A26" s="91">
        <f t="shared" si="0"/>
        <v>24</v>
      </c>
      <c r="B26" s="9">
        <v>17</v>
      </c>
      <c r="C26" s="12">
        <v>30</v>
      </c>
      <c r="D26" s="14">
        <v>17</v>
      </c>
      <c r="E26" s="17"/>
      <c r="F26" s="17">
        <v>11</v>
      </c>
      <c r="G26" s="17"/>
      <c r="H26" s="17"/>
      <c r="I26" s="18"/>
    </row>
    <row r="27" spans="1:9" x14ac:dyDescent="0.2">
      <c r="A27" s="91">
        <f t="shared" si="0"/>
        <v>25</v>
      </c>
      <c r="B27" s="9">
        <v>17</v>
      </c>
      <c r="C27" s="12">
        <v>30</v>
      </c>
      <c r="D27" s="14"/>
      <c r="E27" s="17"/>
      <c r="F27" s="17"/>
      <c r="G27" s="17"/>
      <c r="H27" s="17"/>
      <c r="I27" s="18"/>
    </row>
    <row r="28" spans="1:9" x14ac:dyDescent="0.2">
      <c r="A28" s="91">
        <f t="shared" si="0"/>
        <v>26</v>
      </c>
      <c r="B28" s="9">
        <v>18</v>
      </c>
      <c r="C28" s="12">
        <v>31</v>
      </c>
      <c r="D28" s="14"/>
      <c r="E28" s="17"/>
      <c r="F28" s="17"/>
      <c r="G28" s="17"/>
      <c r="H28" s="17"/>
      <c r="I28" s="18"/>
    </row>
    <row r="29" spans="1:9" x14ac:dyDescent="0.2">
      <c r="A29" s="91">
        <f t="shared" si="0"/>
        <v>27</v>
      </c>
      <c r="B29" s="9">
        <v>19</v>
      </c>
      <c r="C29" s="12">
        <v>32</v>
      </c>
      <c r="D29" s="14"/>
      <c r="E29" s="17"/>
      <c r="F29" s="17"/>
      <c r="G29" s="17"/>
      <c r="H29" s="17"/>
      <c r="I29" s="18"/>
    </row>
    <row r="30" spans="1:9" x14ac:dyDescent="0.2">
      <c r="A30" s="91">
        <f t="shared" si="0"/>
        <v>28</v>
      </c>
      <c r="B30" s="9">
        <v>18</v>
      </c>
      <c r="C30" s="12">
        <v>31</v>
      </c>
      <c r="D30" s="14"/>
      <c r="E30" s="17"/>
      <c r="F30" s="17"/>
      <c r="G30" s="17"/>
      <c r="H30" s="17"/>
      <c r="I30" s="18"/>
    </row>
    <row r="31" spans="1:9" x14ac:dyDescent="0.2">
      <c r="A31" s="91">
        <f t="shared" si="0"/>
        <v>29</v>
      </c>
      <c r="B31" s="9">
        <v>19</v>
      </c>
      <c r="C31" s="12">
        <v>32</v>
      </c>
      <c r="D31" s="14"/>
      <c r="E31" s="17"/>
      <c r="F31" s="17"/>
      <c r="G31" s="17"/>
      <c r="H31" s="17"/>
      <c r="I31" s="18"/>
    </row>
    <row r="32" spans="1:9" x14ac:dyDescent="0.2">
      <c r="A32" s="91">
        <f t="shared" si="0"/>
        <v>30</v>
      </c>
      <c r="B32" s="9">
        <v>18</v>
      </c>
      <c r="C32" s="12">
        <v>30</v>
      </c>
      <c r="D32" s="14"/>
      <c r="E32" s="17"/>
      <c r="F32" s="17"/>
      <c r="G32" s="17"/>
      <c r="H32" s="17"/>
      <c r="I32" s="18"/>
    </row>
    <row r="33" spans="1:10" ht="13.5" thickBot="1" x14ac:dyDescent="0.25">
      <c r="A33" s="91">
        <f t="shared" si="0"/>
        <v>31</v>
      </c>
      <c r="B33" s="10">
        <v>17</v>
      </c>
      <c r="C33" s="13">
        <v>31</v>
      </c>
      <c r="D33" s="28"/>
      <c r="E33" s="20"/>
      <c r="F33" s="20"/>
      <c r="G33" s="20"/>
      <c r="H33" s="20"/>
      <c r="I33" s="21"/>
      <c r="J33" t="s">
        <v>11</v>
      </c>
    </row>
    <row r="34" spans="1:10" x14ac:dyDescent="0.2">
      <c r="A34" s="243" t="s">
        <v>11</v>
      </c>
      <c r="B34" s="256" t="s">
        <v>12</v>
      </c>
      <c r="C34" s="257"/>
      <c r="D34" s="256" t="s">
        <v>13</v>
      </c>
      <c r="E34" s="258"/>
      <c r="F34" s="258"/>
      <c r="G34" s="258"/>
      <c r="H34" s="258"/>
      <c r="I34" s="257"/>
    </row>
    <row r="35" spans="1:10" ht="13.5" thickBot="1" x14ac:dyDescent="0.25">
      <c r="A35" s="244"/>
      <c r="B35" s="31">
        <f>AVERAGE(B3:B33)</f>
        <v>17.774193548387096</v>
      </c>
      <c r="C35" s="32">
        <f>AVERAGE(C3:C33)</f>
        <v>31.467741935483872</v>
      </c>
      <c r="D35" s="39">
        <f t="shared" ref="D35:I35" si="1">SUM(D3:D33)</f>
        <v>36</v>
      </c>
      <c r="E35" s="40">
        <f t="shared" si="1"/>
        <v>0</v>
      </c>
      <c r="F35" s="40">
        <f t="shared" si="1"/>
        <v>18</v>
      </c>
      <c r="G35" s="40">
        <f t="shared" si="1"/>
        <v>0</v>
      </c>
      <c r="H35" s="40">
        <f t="shared" si="1"/>
        <v>0</v>
      </c>
      <c r="I35" s="41">
        <f t="shared" si="1"/>
        <v>0</v>
      </c>
    </row>
    <row r="36" spans="1:10" ht="13.5" thickBot="1" x14ac:dyDescent="0.25">
      <c r="A36" s="42" t="s">
        <v>18</v>
      </c>
      <c r="B36" s="33">
        <f>MIN(B3:B33)</f>
        <v>16</v>
      </c>
      <c r="C36" s="34">
        <f>MAX(C3:C33)</f>
        <v>35</v>
      </c>
      <c r="D36" s="236"/>
      <c r="E36" s="236"/>
      <c r="F36" s="236"/>
      <c r="G36" s="236"/>
      <c r="H36" s="236"/>
      <c r="I36" s="237"/>
    </row>
    <row r="37" spans="1:10" ht="13.5" thickBot="1" x14ac:dyDescent="0.25">
      <c r="A37" s="92" t="s">
        <v>15</v>
      </c>
      <c r="B37" s="35">
        <f>(B35+Feb!B33+Jan!B35+Dec!B35+Nov!B34+Oct!B35+Sep!B34+Aug!B35)/8</f>
        <v>16.060085445468509</v>
      </c>
      <c r="C37" s="37">
        <f>(C35+Feb!C33+Jan!C35+Dec!C35+Nov!C34+Oct!C35+Sep!C34+Aug!C35)/8</f>
        <v>31.365850614439324</v>
      </c>
      <c r="D37" s="44">
        <f>D35+Feb!D35</f>
        <v>459.5</v>
      </c>
      <c r="E37" s="45">
        <f>E35+Feb!E35</f>
        <v>0</v>
      </c>
      <c r="F37" s="45">
        <f>F35+Feb!F35</f>
        <v>390.5</v>
      </c>
      <c r="G37" s="45">
        <f>G35+Feb!G35</f>
        <v>148</v>
      </c>
      <c r="H37" s="45">
        <f>H35+Feb!H35</f>
        <v>0</v>
      </c>
      <c r="I37" s="46">
        <f>I35+Feb!H35</f>
        <v>0</v>
      </c>
    </row>
    <row r="38" spans="1:10" ht="13.5" thickBot="1" x14ac:dyDescent="0.25">
      <c r="A38" s="245"/>
      <c r="B38" s="246"/>
      <c r="C38" s="247"/>
      <c r="D38" s="265" t="s">
        <v>12</v>
      </c>
      <c r="E38" s="266"/>
      <c r="F38" s="235">
        <f>AVERAGE(D35:I35)</f>
        <v>9</v>
      </c>
      <c r="G38" s="236"/>
      <c r="H38" s="236"/>
      <c r="I38" s="237"/>
    </row>
    <row r="39" spans="1:10" ht="13.5" thickBot="1" x14ac:dyDescent="0.25">
      <c r="A39" s="248"/>
      <c r="B39" s="249"/>
      <c r="C39" s="250"/>
      <c r="D39" s="263" t="s">
        <v>14</v>
      </c>
      <c r="E39" s="264"/>
      <c r="F39" s="38">
        <f>F38+Feb!F37</f>
        <v>178.11666666666665</v>
      </c>
      <c r="G39" s="233" t="s">
        <v>16</v>
      </c>
      <c r="H39" s="233"/>
      <c r="I39" s="234"/>
    </row>
    <row r="40" spans="1:10" x14ac:dyDescent="0.2">
      <c r="B40" s="30">
        <f>Sep!B36</f>
        <v>10.686827956989248</v>
      </c>
      <c r="C40" s="30">
        <f>Sep!C36</f>
        <v>28.726612903225806</v>
      </c>
      <c r="D40" s="221" t="s">
        <v>11</v>
      </c>
      <c r="E40" s="221"/>
    </row>
  </sheetData>
  <mergeCells count="13">
    <mergeCell ref="D40:E40"/>
    <mergeCell ref="D39:E39"/>
    <mergeCell ref="D38:E38"/>
    <mergeCell ref="B34:C34"/>
    <mergeCell ref="D34:I34"/>
    <mergeCell ref="G39:I39"/>
    <mergeCell ref="F38:I38"/>
    <mergeCell ref="A34:A35"/>
    <mergeCell ref="D36:I36"/>
    <mergeCell ref="A38:C39"/>
    <mergeCell ref="B1:C1"/>
    <mergeCell ref="D1:I1"/>
    <mergeCell ref="A1:A2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39"/>
  <sheetViews>
    <sheetView workbookViewId="0">
      <selection activeCell="F22" sqref="F22"/>
    </sheetView>
  </sheetViews>
  <sheetFormatPr defaultRowHeight="12.75" x14ac:dyDescent="0.2"/>
  <cols>
    <col min="1" max="9" width="9.7109375" customWidth="1"/>
  </cols>
  <sheetData>
    <row r="1" spans="1:9" x14ac:dyDescent="0.2">
      <c r="A1" s="219" t="s">
        <v>0</v>
      </c>
      <c r="B1" s="216" t="s">
        <v>1</v>
      </c>
      <c r="C1" s="217"/>
      <c r="D1" s="216" t="s">
        <v>4</v>
      </c>
      <c r="E1" s="218"/>
      <c r="F1" s="218"/>
      <c r="G1" s="218"/>
      <c r="H1" s="218"/>
      <c r="I1" s="217"/>
    </row>
    <row r="2" spans="1:9" ht="13.5" thickBot="1" x14ac:dyDescent="0.25">
      <c r="A2" s="220"/>
      <c r="B2" s="5" t="s">
        <v>2</v>
      </c>
      <c r="C2" s="6" t="s">
        <v>3</v>
      </c>
      <c r="D2" s="5" t="s">
        <v>5</v>
      </c>
      <c r="E2" s="7" t="s">
        <v>6</v>
      </c>
      <c r="F2" s="7" t="s">
        <v>7</v>
      </c>
      <c r="G2" s="7" t="s">
        <v>8</v>
      </c>
      <c r="H2" s="7"/>
      <c r="I2" s="6"/>
    </row>
    <row r="3" spans="1:9" x14ac:dyDescent="0.2">
      <c r="A3" s="2">
        <v>1</v>
      </c>
      <c r="B3" s="8">
        <v>18</v>
      </c>
      <c r="C3" s="11">
        <v>32</v>
      </c>
      <c r="D3" s="14"/>
      <c r="E3" s="15"/>
      <c r="F3" s="15"/>
      <c r="G3" s="15"/>
      <c r="H3" s="15"/>
      <c r="I3" s="16"/>
    </row>
    <row r="4" spans="1:9" x14ac:dyDescent="0.2">
      <c r="A4" s="3">
        <f t="shared" ref="A4:A32" si="0">A3+1</f>
        <v>2</v>
      </c>
      <c r="B4" s="9">
        <v>18</v>
      </c>
      <c r="C4" s="12">
        <v>32</v>
      </c>
      <c r="D4" s="14">
        <v>14</v>
      </c>
      <c r="E4" s="17"/>
      <c r="F4" s="17">
        <v>16</v>
      </c>
      <c r="G4" s="17">
        <v>20</v>
      </c>
      <c r="H4" s="17"/>
      <c r="I4" s="18"/>
    </row>
    <row r="5" spans="1:9" x14ac:dyDescent="0.2">
      <c r="A5" s="3">
        <f t="shared" si="0"/>
        <v>3</v>
      </c>
      <c r="B5" s="9">
        <v>15</v>
      </c>
      <c r="C5" s="12">
        <v>24</v>
      </c>
      <c r="D5" s="14">
        <v>11</v>
      </c>
      <c r="E5" s="17"/>
      <c r="F5" s="17"/>
      <c r="G5" s="17"/>
      <c r="H5" s="17"/>
      <c r="I5" s="18"/>
    </row>
    <row r="6" spans="1:9" x14ac:dyDescent="0.2">
      <c r="A6" s="3">
        <f t="shared" si="0"/>
        <v>4</v>
      </c>
      <c r="B6" s="9">
        <v>12</v>
      </c>
      <c r="C6" s="12">
        <v>22</v>
      </c>
      <c r="D6" s="14">
        <v>25</v>
      </c>
      <c r="E6" s="17"/>
      <c r="F6" s="17">
        <v>18</v>
      </c>
      <c r="G6" s="17"/>
      <c r="H6" s="17"/>
      <c r="I6" s="18"/>
    </row>
    <row r="7" spans="1:9" x14ac:dyDescent="0.2">
      <c r="A7" s="3">
        <f t="shared" si="0"/>
        <v>5</v>
      </c>
      <c r="B7" s="9">
        <v>9</v>
      </c>
      <c r="C7" s="12">
        <v>24</v>
      </c>
      <c r="D7" s="14"/>
      <c r="E7" s="17"/>
      <c r="F7" s="17"/>
      <c r="G7" s="17"/>
      <c r="H7" s="17"/>
      <c r="I7" s="18"/>
    </row>
    <row r="8" spans="1:9" x14ac:dyDescent="0.2">
      <c r="A8" s="3">
        <f t="shared" si="0"/>
        <v>6</v>
      </c>
      <c r="B8" s="9">
        <v>11</v>
      </c>
      <c r="C8" s="12">
        <v>28</v>
      </c>
      <c r="D8" s="14"/>
      <c r="E8" s="17"/>
      <c r="F8" s="17"/>
      <c r="G8" s="17"/>
      <c r="H8" s="17"/>
      <c r="I8" s="18"/>
    </row>
    <row r="9" spans="1:9" x14ac:dyDescent="0.2">
      <c r="A9" s="3">
        <f t="shared" si="0"/>
        <v>7</v>
      </c>
      <c r="B9" s="9">
        <v>12</v>
      </c>
      <c r="C9" s="12">
        <v>30</v>
      </c>
      <c r="D9" s="14"/>
      <c r="E9" s="17"/>
      <c r="F9" s="17"/>
      <c r="G9" s="17"/>
      <c r="H9" s="17"/>
      <c r="I9" s="18"/>
    </row>
    <row r="10" spans="1:9" x14ac:dyDescent="0.2">
      <c r="A10" s="3">
        <f t="shared" si="0"/>
        <v>8</v>
      </c>
      <c r="B10" s="9">
        <v>14</v>
      </c>
      <c r="C10" s="12">
        <v>31.5</v>
      </c>
      <c r="D10" s="14"/>
      <c r="E10" s="17"/>
      <c r="F10" s="17"/>
      <c r="G10" s="17"/>
      <c r="H10" s="17"/>
      <c r="I10" s="18"/>
    </row>
    <row r="11" spans="1:9" x14ac:dyDescent="0.2">
      <c r="A11" s="3">
        <f t="shared" si="0"/>
        <v>9</v>
      </c>
      <c r="B11" s="9">
        <v>16</v>
      </c>
      <c r="C11" s="12">
        <v>33</v>
      </c>
      <c r="D11" s="14"/>
      <c r="E11" s="17"/>
      <c r="F11" s="17"/>
      <c r="G11" s="17"/>
      <c r="H11" s="17"/>
      <c r="I11" s="18"/>
    </row>
    <row r="12" spans="1:9" x14ac:dyDescent="0.2">
      <c r="A12" s="3">
        <f t="shared" si="0"/>
        <v>10</v>
      </c>
      <c r="B12" s="9">
        <v>17</v>
      </c>
      <c r="C12" s="12">
        <v>33</v>
      </c>
      <c r="D12" s="14"/>
      <c r="E12" s="17"/>
      <c r="F12" s="17"/>
      <c r="G12" s="17"/>
      <c r="H12" s="17"/>
      <c r="I12" s="18"/>
    </row>
    <row r="13" spans="1:9" x14ac:dyDescent="0.2">
      <c r="A13" s="3">
        <f t="shared" si="0"/>
        <v>11</v>
      </c>
      <c r="B13" s="9">
        <v>13</v>
      </c>
      <c r="C13" s="12">
        <v>24</v>
      </c>
      <c r="D13" s="14"/>
      <c r="E13" s="17"/>
      <c r="F13" s="17"/>
      <c r="G13" s="17"/>
      <c r="H13" s="17"/>
      <c r="I13" s="18"/>
    </row>
    <row r="14" spans="1:9" x14ac:dyDescent="0.2">
      <c r="A14" s="3">
        <f t="shared" si="0"/>
        <v>12</v>
      </c>
      <c r="B14" s="9">
        <v>16</v>
      </c>
      <c r="C14" s="12">
        <v>26</v>
      </c>
      <c r="D14" s="14"/>
      <c r="E14" s="17"/>
      <c r="F14" s="17"/>
      <c r="G14" s="17"/>
      <c r="H14" s="17"/>
      <c r="I14" s="18"/>
    </row>
    <row r="15" spans="1:9" x14ac:dyDescent="0.2">
      <c r="A15" s="3">
        <f t="shared" si="0"/>
        <v>13</v>
      </c>
      <c r="B15" s="9">
        <v>14</v>
      </c>
      <c r="C15" s="12">
        <v>28</v>
      </c>
      <c r="D15" s="14"/>
      <c r="E15" s="17"/>
      <c r="F15" s="17"/>
      <c r="G15" s="17"/>
      <c r="H15" s="17"/>
      <c r="I15" s="18"/>
    </row>
    <row r="16" spans="1:9" x14ac:dyDescent="0.2">
      <c r="A16" s="3">
        <f t="shared" si="0"/>
        <v>14</v>
      </c>
      <c r="B16" s="9">
        <v>13</v>
      </c>
      <c r="C16" s="12">
        <v>30</v>
      </c>
      <c r="D16" s="14"/>
      <c r="E16" s="17"/>
      <c r="F16" s="17"/>
      <c r="G16" s="17"/>
      <c r="H16" s="17"/>
      <c r="I16" s="18"/>
    </row>
    <row r="17" spans="1:9" x14ac:dyDescent="0.2">
      <c r="A17" s="3">
        <f t="shared" si="0"/>
        <v>15</v>
      </c>
      <c r="B17" s="9">
        <v>15</v>
      </c>
      <c r="C17" s="12">
        <v>31</v>
      </c>
      <c r="D17" s="14"/>
      <c r="E17" s="17"/>
      <c r="F17" s="17"/>
      <c r="G17" s="17"/>
      <c r="H17" s="17"/>
      <c r="I17" s="18"/>
    </row>
    <row r="18" spans="1:9" x14ac:dyDescent="0.2">
      <c r="A18" s="3">
        <f t="shared" si="0"/>
        <v>16</v>
      </c>
      <c r="B18" s="9">
        <v>16</v>
      </c>
      <c r="C18" s="12">
        <v>31</v>
      </c>
      <c r="D18" s="14"/>
      <c r="E18" s="17"/>
      <c r="F18" s="17"/>
      <c r="G18" s="17"/>
      <c r="H18" s="17"/>
      <c r="I18" s="18"/>
    </row>
    <row r="19" spans="1:9" x14ac:dyDescent="0.2">
      <c r="A19" s="3">
        <f t="shared" si="0"/>
        <v>17</v>
      </c>
      <c r="B19" s="9">
        <v>16</v>
      </c>
      <c r="C19" s="12">
        <v>32</v>
      </c>
      <c r="D19" s="14"/>
      <c r="E19" s="17"/>
      <c r="F19" s="17"/>
      <c r="G19" s="17"/>
      <c r="H19" s="17"/>
      <c r="I19" s="18"/>
    </row>
    <row r="20" spans="1:9" x14ac:dyDescent="0.2">
      <c r="A20" s="3">
        <f t="shared" si="0"/>
        <v>18</v>
      </c>
      <c r="B20" s="9">
        <v>17</v>
      </c>
      <c r="C20" s="12">
        <v>33</v>
      </c>
      <c r="D20" s="14"/>
      <c r="E20" s="17"/>
      <c r="F20" s="17"/>
      <c r="G20" s="17"/>
      <c r="H20" s="17"/>
      <c r="I20" s="18"/>
    </row>
    <row r="21" spans="1:9" x14ac:dyDescent="0.2">
      <c r="A21" s="3">
        <f t="shared" si="0"/>
        <v>19</v>
      </c>
      <c r="B21" s="9">
        <v>14</v>
      </c>
      <c r="C21" s="12">
        <v>29</v>
      </c>
      <c r="D21" s="14">
        <v>57</v>
      </c>
      <c r="E21" s="17"/>
      <c r="F21" s="17">
        <v>46</v>
      </c>
      <c r="G21" s="17"/>
      <c r="H21" s="17"/>
      <c r="I21" s="18"/>
    </row>
    <row r="22" spans="1:9" x14ac:dyDescent="0.2">
      <c r="A22" s="3">
        <f t="shared" si="0"/>
        <v>20</v>
      </c>
      <c r="B22" s="9">
        <v>12</v>
      </c>
      <c r="C22" s="12">
        <v>21</v>
      </c>
      <c r="D22" s="14"/>
      <c r="E22" s="17"/>
      <c r="F22" s="17"/>
      <c r="G22" s="17"/>
      <c r="H22" s="17"/>
      <c r="I22" s="18"/>
    </row>
    <row r="23" spans="1:9" x14ac:dyDescent="0.2">
      <c r="A23" s="3">
        <f t="shared" si="0"/>
        <v>21</v>
      </c>
      <c r="B23" s="9">
        <v>8</v>
      </c>
      <c r="C23" s="12">
        <v>23</v>
      </c>
      <c r="D23" s="14"/>
      <c r="E23" s="17"/>
      <c r="F23" s="17"/>
      <c r="G23" s="17"/>
      <c r="H23" s="17"/>
      <c r="I23" s="18"/>
    </row>
    <row r="24" spans="1:9" x14ac:dyDescent="0.2">
      <c r="A24" s="3">
        <f t="shared" si="0"/>
        <v>22</v>
      </c>
      <c r="B24" s="9">
        <v>9</v>
      </c>
      <c r="C24" s="12">
        <v>24</v>
      </c>
      <c r="D24" s="14"/>
      <c r="E24" s="17"/>
      <c r="F24" s="17"/>
      <c r="G24" s="17"/>
      <c r="H24" s="17"/>
      <c r="I24" s="18"/>
    </row>
    <row r="25" spans="1:9" x14ac:dyDescent="0.2">
      <c r="A25" s="3">
        <f t="shared" si="0"/>
        <v>23</v>
      </c>
      <c r="B25" s="9">
        <v>12</v>
      </c>
      <c r="C25" s="12">
        <v>26</v>
      </c>
      <c r="D25" s="14"/>
      <c r="E25" s="17"/>
      <c r="F25" s="17"/>
      <c r="G25" s="17"/>
      <c r="H25" s="17"/>
      <c r="I25" s="18"/>
    </row>
    <row r="26" spans="1:9" x14ac:dyDescent="0.2">
      <c r="A26" s="3">
        <f t="shared" si="0"/>
        <v>24</v>
      </c>
      <c r="B26" s="9">
        <v>12</v>
      </c>
      <c r="C26" s="12">
        <v>25</v>
      </c>
      <c r="D26" s="14"/>
      <c r="E26" s="17"/>
      <c r="F26" s="17"/>
      <c r="G26" s="17"/>
      <c r="H26" s="17"/>
      <c r="I26" s="18"/>
    </row>
    <row r="27" spans="1:9" x14ac:dyDescent="0.2">
      <c r="A27" s="3">
        <f t="shared" si="0"/>
        <v>25</v>
      </c>
      <c r="B27" s="9">
        <v>12</v>
      </c>
      <c r="C27" s="12">
        <v>25</v>
      </c>
      <c r="D27" s="14"/>
      <c r="E27" s="17"/>
      <c r="F27" s="17"/>
      <c r="G27" s="17"/>
      <c r="H27" s="17"/>
      <c r="I27" s="18"/>
    </row>
    <row r="28" spans="1:9" x14ac:dyDescent="0.2">
      <c r="A28" s="3">
        <f t="shared" si="0"/>
        <v>26</v>
      </c>
      <c r="B28" s="9">
        <v>12</v>
      </c>
      <c r="C28" s="12">
        <v>27</v>
      </c>
      <c r="D28" s="14"/>
      <c r="E28" s="17"/>
      <c r="F28" s="17"/>
      <c r="G28" s="17"/>
      <c r="H28" s="17"/>
      <c r="I28" s="18"/>
    </row>
    <row r="29" spans="1:9" x14ac:dyDescent="0.2">
      <c r="A29" s="3">
        <f t="shared" si="0"/>
        <v>27</v>
      </c>
      <c r="B29" s="9">
        <v>11</v>
      </c>
      <c r="C29" s="12">
        <v>27</v>
      </c>
      <c r="D29" s="14"/>
      <c r="E29" s="17"/>
      <c r="F29" s="17"/>
      <c r="G29" s="17"/>
      <c r="H29" s="17"/>
      <c r="I29" s="18"/>
    </row>
    <row r="30" spans="1:9" x14ac:dyDescent="0.2">
      <c r="A30" s="3">
        <f t="shared" si="0"/>
        <v>28</v>
      </c>
      <c r="B30" s="9">
        <v>12</v>
      </c>
      <c r="C30" s="12">
        <v>28</v>
      </c>
      <c r="D30" s="14"/>
      <c r="E30" s="17"/>
      <c r="F30" s="17"/>
      <c r="G30" s="17"/>
      <c r="H30" s="17"/>
      <c r="I30" s="18"/>
    </row>
    <row r="31" spans="1:9" x14ac:dyDescent="0.2">
      <c r="A31" s="3">
        <f t="shared" si="0"/>
        <v>29</v>
      </c>
      <c r="B31" s="9">
        <v>13</v>
      </c>
      <c r="C31" s="12">
        <v>30</v>
      </c>
      <c r="D31" s="14"/>
      <c r="E31" s="17"/>
      <c r="F31" s="17"/>
      <c r="G31" s="17"/>
      <c r="H31" s="17"/>
      <c r="I31" s="18"/>
    </row>
    <row r="32" spans="1:9" ht="13.5" thickBot="1" x14ac:dyDescent="0.25">
      <c r="A32" s="3">
        <f t="shared" si="0"/>
        <v>30</v>
      </c>
      <c r="B32" s="10">
        <v>11</v>
      </c>
      <c r="C32" s="13">
        <v>26</v>
      </c>
      <c r="D32" s="28"/>
      <c r="E32" s="20"/>
      <c r="F32" s="20"/>
      <c r="G32" s="20"/>
      <c r="H32" s="20"/>
      <c r="I32" s="21"/>
    </row>
    <row r="33" spans="1:9" x14ac:dyDescent="0.2">
      <c r="A33" s="243" t="s">
        <v>11</v>
      </c>
      <c r="B33" s="256" t="s">
        <v>12</v>
      </c>
      <c r="C33" s="257"/>
      <c r="D33" s="256" t="s">
        <v>13</v>
      </c>
      <c r="E33" s="258"/>
      <c r="F33" s="258"/>
      <c r="G33" s="258"/>
      <c r="H33" s="258"/>
      <c r="I33" s="257"/>
    </row>
    <row r="34" spans="1:9" ht="13.5" thickBot="1" x14ac:dyDescent="0.25">
      <c r="A34" s="244"/>
      <c r="B34" s="31">
        <f>AVERAGE(B3:B32)</f>
        <v>13.333333333333334</v>
      </c>
      <c r="C34" s="32">
        <f>AVERAGE(C3:C32)</f>
        <v>27.85</v>
      </c>
      <c r="D34" s="39">
        <f t="shared" ref="D34:I34" si="1">SUM(D3:D32)</f>
        <v>107</v>
      </c>
      <c r="E34" s="40">
        <f t="shared" si="1"/>
        <v>0</v>
      </c>
      <c r="F34" s="40">
        <f t="shared" si="1"/>
        <v>80</v>
      </c>
      <c r="G34" s="40">
        <f t="shared" si="1"/>
        <v>20</v>
      </c>
      <c r="H34" s="40">
        <f t="shared" si="1"/>
        <v>0</v>
      </c>
      <c r="I34" s="41">
        <f t="shared" si="1"/>
        <v>0</v>
      </c>
    </row>
    <row r="35" spans="1:9" ht="13.5" thickBot="1" x14ac:dyDescent="0.25">
      <c r="A35" s="42" t="s">
        <v>18</v>
      </c>
      <c r="B35" s="33">
        <f>MIN(B3:B32)</f>
        <v>8</v>
      </c>
      <c r="C35" s="34">
        <f>MAX(C3:C32)</f>
        <v>33</v>
      </c>
      <c r="D35" s="274"/>
      <c r="E35" s="274"/>
      <c r="F35" s="274"/>
      <c r="G35" s="274"/>
      <c r="H35" s="274"/>
      <c r="I35" s="275"/>
    </row>
    <row r="36" spans="1:9" ht="13.5" thickBot="1" x14ac:dyDescent="0.25">
      <c r="A36" s="43" t="s">
        <v>15</v>
      </c>
      <c r="B36" s="35">
        <f>(B34+Mar!B35+Feb!B33+Jan!B35+Dec!B35+Nov!B34+Oct!B35+Sep!B34+Aug!B35)/9</f>
        <v>15.757112988564602</v>
      </c>
      <c r="C36" s="36">
        <f>(C34+Mar!C35+Feb!C33+Jan!C35+Dec!C35+Nov!C34+Oct!C35+Sep!C34+Aug!C35)/9</f>
        <v>30.975200546168292</v>
      </c>
      <c r="D36" s="44">
        <f>D34+Mar!D37</f>
        <v>566.5</v>
      </c>
      <c r="E36" s="52">
        <f>E34+Mar!E37</f>
        <v>0</v>
      </c>
      <c r="F36" s="52">
        <f>F34+Mar!F37</f>
        <v>470.5</v>
      </c>
      <c r="G36" s="52">
        <f>G34+Mar!G37</f>
        <v>168</v>
      </c>
      <c r="H36" s="52">
        <f>H34+Mar!H37</f>
        <v>0</v>
      </c>
      <c r="I36" s="53">
        <f>I34+Mar!I37</f>
        <v>0</v>
      </c>
    </row>
    <row r="37" spans="1:9" ht="13.5" thickBot="1" x14ac:dyDescent="0.25">
      <c r="A37" s="245"/>
      <c r="B37" s="246"/>
      <c r="C37" s="247"/>
      <c r="D37" s="254" t="s">
        <v>12</v>
      </c>
      <c r="E37" s="255"/>
      <c r="F37" s="240">
        <f>AVERAGE(D34:I34)</f>
        <v>34.5</v>
      </c>
      <c r="G37" s="241"/>
      <c r="H37" s="241"/>
      <c r="I37" s="242"/>
    </row>
    <row r="38" spans="1:9" ht="13.5" thickBot="1" x14ac:dyDescent="0.25">
      <c r="A38" s="248"/>
      <c r="B38" s="249"/>
      <c r="C38" s="250"/>
      <c r="D38" s="263" t="s">
        <v>14</v>
      </c>
      <c r="E38" s="264"/>
      <c r="F38" s="38">
        <f>F37+Mar!F39</f>
        <v>212.61666666666665</v>
      </c>
      <c r="G38" s="233" t="s">
        <v>16</v>
      </c>
      <c r="H38" s="233"/>
      <c r="I38" s="234"/>
    </row>
    <row r="39" spans="1:9" x14ac:dyDescent="0.2">
      <c r="B39" s="30">
        <f>Oct!B37</f>
        <v>12.479390681003585</v>
      </c>
      <c r="C39" s="30">
        <f>Oct!C37</f>
        <v>29.715591397849465</v>
      </c>
      <c r="D39" s="221" t="s">
        <v>11</v>
      </c>
      <c r="E39" s="221"/>
    </row>
  </sheetData>
  <mergeCells count="13">
    <mergeCell ref="A33:A34"/>
    <mergeCell ref="D35:I35"/>
    <mergeCell ref="A37:C38"/>
    <mergeCell ref="B1:C1"/>
    <mergeCell ref="D1:I1"/>
    <mergeCell ref="A1:A2"/>
    <mergeCell ref="D39:E39"/>
    <mergeCell ref="D38:E38"/>
    <mergeCell ref="D37:E37"/>
    <mergeCell ref="B33:C33"/>
    <mergeCell ref="D33:I33"/>
    <mergeCell ref="G38:I38"/>
    <mergeCell ref="F37:I37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Aug</vt:lpstr>
      <vt:lpstr>Sep</vt:lpstr>
      <vt:lpstr>Oct</vt:lpstr>
      <vt:lpstr>Nov</vt:lpstr>
      <vt:lpstr>Dec</vt:lpstr>
      <vt:lpstr>Jan</vt:lpstr>
      <vt:lpstr>Feb</vt:lpstr>
      <vt:lpstr>Mar</vt:lpstr>
      <vt:lpstr>Apr</vt:lpstr>
      <vt:lpstr>May</vt:lpstr>
      <vt:lpstr>Jun</vt:lpstr>
      <vt:lpstr>Jul</vt:lpstr>
      <vt:lpstr>Sum</vt:lpstr>
      <vt:lpstr>Temp</vt:lpstr>
    </vt:vector>
  </TitlesOfParts>
  <Company>Mabula Time Share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Mabula</dc:creator>
  <cp:lastModifiedBy>Reserve Admin</cp:lastModifiedBy>
  <cp:lastPrinted>2013-07-29T11:10:54Z</cp:lastPrinted>
  <dcterms:created xsi:type="dcterms:W3CDTF">2000-03-20T06:30:56Z</dcterms:created>
  <dcterms:modified xsi:type="dcterms:W3CDTF">2015-08-05T07:41:34Z</dcterms:modified>
</cp:coreProperties>
</file>